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9 - Třemošnice" sheetId="2" r:id="rId2"/>
    <sheet name="SO10 - Hlinsko" sheetId="3" r:id="rId3"/>
    <sheet name="SO11 - Luže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'SO09 - Třemošnice'!$C$86:$K$214</definedName>
    <definedName name="_xlnm.Print_Area" localSheetId="1">'SO09 - Třemošnice'!$C$4:$J$39,'SO09 - Třemošnice'!$C$45:$J$68,'SO09 - Třemošnice'!$C$74:$J$214</definedName>
    <definedName name="_xlnm.Print_Titles" localSheetId="1">'SO09 - Třemošnice'!$86:$86</definedName>
    <definedName name="_xlnm._FilterDatabase" localSheetId="2" hidden="1">'SO10 - Hlinsko'!$C$86:$K$219</definedName>
    <definedName name="_xlnm.Print_Area" localSheetId="2">'SO10 - Hlinsko'!$C$4:$J$39,'SO10 - Hlinsko'!$C$45:$J$68,'SO10 - Hlinsko'!$C$74:$J$219</definedName>
    <definedName name="_xlnm.Print_Titles" localSheetId="2">'SO10 - Hlinsko'!$86:$86</definedName>
    <definedName name="_xlnm._FilterDatabase" localSheetId="3" hidden="1">'SO11 - Luže'!$C$86:$K$201</definedName>
    <definedName name="_xlnm.Print_Area" localSheetId="3">'SO11 - Luže'!$C$4:$J$39,'SO11 - Luže'!$C$45:$J$68,'SO11 - Luže'!$C$74:$J$201</definedName>
    <definedName name="_xlnm.Print_Titles" localSheetId="3">'SO11 - Luže'!$86:$86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200"/>
  <c r="BH200"/>
  <c r="BG200"/>
  <c r="BF200"/>
  <c r="T200"/>
  <c r="T199"/>
  <c r="R200"/>
  <c r="R199"/>
  <c r="P200"/>
  <c r="P199"/>
  <c r="BI197"/>
  <c r="BH197"/>
  <c r="BG197"/>
  <c r="BF197"/>
  <c r="T197"/>
  <c r="T196"/>
  <c r="R197"/>
  <c r="R196"/>
  <c r="P197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55"/>
  <c r="J17"/>
  <c r="J12"/>
  <c r="J52"/>
  <c r="E7"/>
  <c r="E48"/>
  <c i="3" r="J37"/>
  <c r="J36"/>
  <c i="1" r="AY56"/>
  <c i="3" r="J35"/>
  <c i="1" r="AX56"/>
  <c i="3" r="BI218"/>
  <c r="BH218"/>
  <c r="BG218"/>
  <c r="BF218"/>
  <c r="T218"/>
  <c r="T217"/>
  <c r="R218"/>
  <c r="R217"/>
  <c r="P218"/>
  <c r="P217"/>
  <c r="BI215"/>
  <c r="BH215"/>
  <c r="BG215"/>
  <c r="BF215"/>
  <c r="T215"/>
  <c r="T214"/>
  <c r="R215"/>
  <c r="R214"/>
  <c r="P215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81"/>
  <c r="E7"/>
  <c r="E77"/>
  <c i="2" r="J37"/>
  <c r="J36"/>
  <c i="1" r="AY55"/>
  <c i="2" r="J35"/>
  <c i="1" r="AX55"/>
  <c i="2" r="BI213"/>
  <c r="BH213"/>
  <c r="BG213"/>
  <c r="BF213"/>
  <c r="T213"/>
  <c r="T212"/>
  <c r="R213"/>
  <c r="R212"/>
  <c r="P213"/>
  <c r="P212"/>
  <c r="BI210"/>
  <c r="BH210"/>
  <c r="BG210"/>
  <c r="BF210"/>
  <c r="T210"/>
  <c r="T209"/>
  <c r="R210"/>
  <c r="R209"/>
  <c r="P210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81"/>
  <c r="E7"/>
  <c r="E77"/>
  <c i="1" r="L50"/>
  <c r="AM50"/>
  <c r="AM49"/>
  <c r="L49"/>
  <c r="AM47"/>
  <c r="L47"/>
  <c r="L45"/>
  <c r="L44"/>
  <c i="2" r="BK92"/>
  <c i="3" r="BK122"/>
  <c i="4" r="J153"/>
  <c i="2" r="J132"/>
  <c i="3" r="BK130"/>
  <c i="2" r="J154"/>
  <c i="3" r="J171"/>
  <c r="BK148"/>
  <c i="2" r="J103"/>
  <c r="BK96"/>
  <c i="4" r="J100"/>
  <c i="2" r="J131"/>
  <c r="BK131"/>
  <c i="3" r="BK150"/>
  <c i="4" r="BK107"/>
  <c i="2" r="BK138"/>
  <c i="3" r="BK165"/>
  <c i="4" r="J171"/>
  <c i="3" r="J152"/>
  <c r="J110"/>
  <c i="4" r="BK147"/>
  <c i="3" r="BK106"/>
  <c i="4" r="J120"/>
  <c i="2" r="BK99"/>
  <c i="3" r="BK183"/>
  <c i="4" r="BK181"/>
  <c i="2" r="J109"/>
  <c i="3" r="BK126"/>
  <c i="4" r="J107"/>
  <c i="2" r="BK100"/>
  <c i="3" r="J165"/>
  <c r="BK93"/>
  <c i="4" r="BK192"/>
  <c i="2" r="BK148"/>
  <c i="3" r="J123"/>
  <c r="BK111"/>
  <c i="4" r="BK143"/>
  <c i="2" r="BK136"/>
  <c i="3" r="J207"/>
  <c r="J193"/>
  <c i="4" r="J139"/>
  <c i="2" r="BK98"/>
  <c i="3" r="BK181"/>
  <c r="BK161"/>
  <c i="4" r="BK173"/>
  <c i="2" r="J110"/>
  <c i="3" r="BK92"/>
  <c i="4" r="BK109"/>
  <c i="2" r="J143"/>
  <c i="3" r="BK99"/>
  <c i="2" r="BK146"/>
  <c r="J194"/>
  <c i="3" r="J212"/>
  <c i="4" r="BK125"/>
  <c i="3" r="J154"/>
  <c r="J122"/>
  <c i="2" r="BK132"/>
  <c i="3" r="J95"/>
  <c i="4" r="J181"/>
  <c i="2" r="J176"/>
  <c r="J134"/>
  <c i="4" r="J177"/>
  <c r="J90"/>
  <c i="3" r="J104"/>
  <c i="4" r="BK177"/>
  <c i="2" r="BK200"/>
  <c i="3" r="BK119"/>
  <c i="4" r="BK165"/>
  <c i="2" r="BK160"/>
  <c r="J141"/>
  <c i="3" r="J93"/>
  <c r="J129"/>
  <c i="4" r="J101"/>
  <c i="2" r="BK102"/>
  <c r="BK94"/>
  <c i="3" r="J167"/>
  <c i="2" r="BK172"/>
  <c i="3" r="BK158"/>
  <c i="4" r="BK163"/>
  <c i="2" r="J150"/>
  <c i="3" r="BK116"/>
  <c i="4" r="BK127"/>
  <c i="3" r="J128"/>
  <c r="J218"/>
  <c i="4" r="J149"/>
  <c i="3" r="BK128"/>
  <c i="4" r="J123"/>
  <c i="2" r="BK194"/>
  <c i="4" r="J118"/>
  <c i="2" r="J182"/>
  <c i="3" r="J101"/>
  <c i="4" r="J131"/>
  <c i="2" r="BK152"/>
  <c i="3" r="BK152"/>
  <c r="BK156"/>
  <c i="4" r="BK200"/>
  <c i="2" r="J124"/>
  <c i="3" r="J158"/>
  <c i="4" r="J97"/>
  <c i="2" r="J102"/>
  <c i="4" r="J115"/>
  <c i="2" r="J170"/>
  <c r="J130"/>
  <c i="3" r="BK177"/>
  <c i="2" r="BK192"/>
  <c r="BK144"/>
  <c i="3" r="J113"/>
  <c i="4" r="J145"/>
  <c i="2" r="J99"/>
  <c i="3" r="J106"/>
  <c r="BK107"/>
  <c i="2" r="BK196"/>
  <c i="3" r="BK185"/>
  <c i="4" r="J175"/>
  <c i="2" r="J164"/>
  <c i="3" r="BK182"/>
  <c i="4" r="J129"/>
  <c i="2" r="BK127"/>
  <c i="3" r="BK191"/>
  <c i="4" r="J143"/>
  <c i="2" r="J138"/>
  <c i="3" r="J177"/>
  <c i="2" r="BK207"/>
  <c r="BK143"/>
  <c i="3" r="J90"/>
  <c i="4" r="J137"/>
  <c i="2" r="J100"/>
  <c i="3" r="J125"/>
  <c i="4" r="BK187"/>
  <c i="2" r="BK156"/>
  <c i="3" r="BK117"/>
  <c i="2" r="J119"/>
  <c i="3" r="BK189"/>
  <c i="2" r="J213"/>
  <c i="3" r="BK179"/>
  <c i="4" r="BK92"/>
  <c i="2" r="BK154"/>
  <c i="3" r="BK210"/>
  <c r="BK144"/>
  <c i="2" r="J160"/>
  <c i="3" r="BK193"/>
  <c i="4" r="J179"/>
  <c i="2" r="J162"/>
  <c i="3" r="BK169"/>
  <c i="4" r="BK113"/>
  <c r="BK145"/>
  <c i="2" r="BK141"/>
  <c i="4" r="BK197"/>
  <c i="2" r="BK178"/>
  <c i="4" r="J161"/>
  <c i="2" r="BK118"/>
  <c i="3" r="BK140"/>
  <c i="4" r="BK169"/>
  <c i="3" r="J92"/>
  <c r="J109"/>
  <c i="4" r="J109"/>
  <c i="3" r="J97"/>
  <c i="4" r="BK117"/>
  <c r="J103"/>
  <c i="3" r="J183"/>
  <c i="4" r="BK159"/>
  <c i="3" r="BK109"/>
  <c r="J187"/>
  <c i="4" r="BK131"/>
  <c i="2" r="BK104"/>
  <c i="3" r="J126"/>
  <c i="4" r="J159"/>
  <c i="3" r="BK195"/>
  <c i="4" r="BK151"/>
  <c i="2" r="BK112"/>
  <c i="3" r="J117"/>
  <c i="4" r="BK106"/>
  <c i="2" r="J94"/>
  <c i="3" r="J144"/>
  <c i="4" r="J151"/>
  <c i="2" r="J196"/>
  <c i="3" r="J195"/>
  <c i="4" r="BK133"/>
  <c i="2" r="J121"/>
  <c i="3" r="BK212"/>
  <c i="4" r="J189"/>
  <c i="2" r="J113"/>
  <c i="4" r="BK101"/>
  <c i="2" r="J146"/>
  <c i="3" r="J99"/>
  <c i="4" r="BK155"/>
  <c i="2" r="J207"/>
  <c i="3" r="J201"/>
  <c i="4" r="J125"/>
  <c i="2" r="BK107"/>
  <c i="3" r="J199"/>
  <c i="4" r="J200"/>
  <c i="2" r="J115"/>
  <c i="3" r="BK113"/>
  <c r="BK142"/>
  <c i="4" r="J163"/>
  <c i="3" r="BK215"/>
  <c i="4" r="BK96"/>
  <c i="3" r="BK101"/>
  <c i="4" r="BK97"/>
  <c i="2" r="BK162"/>
  <c i="3" r="J185"/>
  <c r="J114"/>
  <c i="4" r="BK116"/>
  <c i="2" r="J158"/>
  <c i="3" r="BK110"/>
  <c i="4" r="J93"/>
  <c i="1" r="AS54"/>
  <c i="4" r="J187"/>
  <c i="2" r="BK113"/>
  <c i="3" r="BK95"/>
  <c i="4" r="J127"/>
  <c i="2" r="BK134"/>
  <c r="J174"/>
  <c i="4" r="J92"/>
  <c i="2" r="BK213"/>
  <c i="3" r="J105"/>
  <c i="4" r="BK164"/>
  <c i="2" r="BK174"/>
  <c r="BK95"/>
  <c i="4" r="J173"/>
  <c i="2" r="BK93"/>
  <c i="3" r="J148"/>
  <c i="4" r="BK120"/>
  <c i="2" r="BK115"/>
  <c i="3" r="BK197"/>
  <c i="4" r="BK90"/>
  <c i="2" r="BK202"/>
  <c r="J90"/>
  <c i="3" r="BK218"/>
  <c i="4" r="J157"/>
  <c i="2" r="J168"/>
  <c i="3" r="J131"/>
  <c i="2" r="J202"/>
  <c i="4" r="BK171"/>
  <c i="2" r="J188"/>
  <c i="3" r="J179"/>
  <c r="BK154"/>
  <c i="4" r="J169"/>
  <c r="BK153"/>
  <c i="2" r="J122"/>
  <c i="4" r="BK161"/>
  <c i="2" r="J118"/>
  <c i="3" r="J205"/>
  <c i="4" r="BK141"/>
  <c i="2" r="J152"/>
  <c i="3" r="J191"/>
  <c i="2" r="BK164"/>
  <c i="3" r="J159"/>
  <c i="4" r="BK123"/>
  <c i="2" r="J210"/>
  <c i="3" r="BK98"/>
  <c i="4" r="J116"/>
  <c i="2" r="J178"/>
  <c i="3" r="J156"/>
  <c r="J133"/>
  <c i="4" r="BK183"/>
  <c i="3" r="BK187"/>
  <c i="4" r="BK129"/>
  <c i="2" r="BK125"/>
  <c i="3" r="BK173"/>
  <c i="4" r="BK139"/>
  <c i="2" r="BK184"/>
  <c i="3" r="J111"/>
  <c i="4" r="BK137"/>
  <c i="2" r="J136"/>
  <c i="3" r="BK136"/>
  <c i="4" r="J121"/>
  <c i="2" r="J180"/>
  <c i="3" r="J130"/>
  <c i="4" r="J113"/>
  <c i="2" r="BK158"/>
  <c i="3" r="BK129"/>
  <c r="BK131"/>
  <c i="4" r="J147"/>
  <c i="2" r="BK103"/>
  <c i="3" r="BK114"/>
  <c i="4" r="J117"/>
  <c i="2" r="J172"/>
  <c r="BK106"/>
  <c i="3" r="BK163"/>
  <c i="4" r="BK189"/>
  <c i="3" r="BK104"/>
  <c i="2" r="J98"/>
  <c r="J128"/>
  <c i="3" r="J175"/>
  <c i="4" r="J183"/>
  <c i="2" r="BK166"/>
  <c i="3" r="J182"/>
  <c i="2" r="BK180"/>
  <c r="J190"/>
  <c i="3" r="BK199"/>
  <c i="2" r="BK188"/>
  <c r="J93"/>
  <c i="3" r="J136"/>
  <c i="4" r="BK103"/>
  <c i="3" r="BK205"/>
  <c i="4" r="J133"/>
  <c i="2" r="BK182"/>
  <c i="3" r="BK138"/>
  <c i="4" r="J194"/>
  <c i="2" r="BK186"/>
  <c i="3" r="BK207"/>
  <c i="4" r="J112"/>
  <c i="2" r="BK121"/>
  <c r="BK122"/>
  <c i="3" r="BK97"/>
  <c i="4" r="J96"/>
  <c i="2" r="BK140"/>
  <c i="3" r="J107"/>
  <c r="J169"/>
  <c i="4" r="BK179"/>
  <c r="BK118"/>
  <c i="2" r="J148"/>
  <c i="3" r="J163"/>
  <c r="J146"/>
  <c i="2" r="J184"/>
  <c r="BK210"/>
  <c i="3" r="J134"/>
  <c i="4" r="BK149"/>
  <c i="2" r="BK168"/>
  <c r="BK110"/>
  <c i="4" r="J135"/>
  <c i="2" r="J200"/>
  <c i="3" r="BK90"/>
  <c i="2" r="BK170"/>
  <c r="J116"/>
  <c i="3" r="BK175"/>
  <c i="4" r="BK135"/>
  <c i="2" r="BK90"/>
  <c i="3" r="J140"/>
  <c i="4" r="J141"/>
  <c i="2" r="BK205"/>
  <c i="3" r="BK94"/>
  <c i="4" r="BK112"/>
  <c i="2" r="BK135"/>
  <c i="4" r="J155"/>
  <c i="2" r="J205"/>
  <c r="J112"/>
  <c i="3" r="J98"/>
  <c i="4" r="J197"/>
  <c i="2" r="J185"/>
  <c i="3" r="J215"/>
  <c i="4" r="BK98"/>
  <c i="2" r="J186"/>
  <c r="BK124"/>
  <c i="3" r="J197"/>
  <c i="4" r="BK104"/>
  <c i="2" r="BK128"/>
  <c i="3" r="J116"/>
  <c i="4" r="BK94"/>
  <c i="2" r="J96"/>
  <c i="3" r="J120"/>
  <c i="2" r="J144"/>
  <c i="3" r="BK167"/>
  <c i="4" r="BK100"/>
  <c i="2" r="BK185"/>
  <c i="3" r="J210"/>
  <c i="4" r="BK115"/>
  <c i="2" r="BK109"/>
  <c i="3" r="J161"/>
  <c i="4" r="J165"/>
  <c i="2" r="J106"/>
  <c i="3" r="BK159"/>
  <c i="4" r="BK121"/>
  <c i="2" r="J156"/>
  <c i="3" r="BK105"/>
  <c i="4" r="BK157"/>
  <c i="2" r="J92"/>
  <c i="3" r="J102"/>
  <c i="4" r="BK167"/>
  <c i="2" r="BK119"/>
  <c i="3" r="J173"/>
  <c i="4" r="BK93"/>
  <c i="2" r="BK150"/>
  <c r="BK130"/>
  <c i="3" r="BK120"/>
  <c i="2" r="J95"/>
  <c i="3" r="J94"/>
  <c i="4" r="J98"/>
  <c i="2" r="J107"/>
  <c i="3" r="BK171"/>
  <c i="4" r="J192"/>
  <c i="2" r="BK139"/>
  <c i="3" r="BK102"/>
  <c i="2" r="J139"/>
  <c i="3" r="J119"/>
  <c i="4" r="BK110"/>
  <c i="2" r="J125"/>
  <c i="3" r="J181"/>
  <c i="4" r="BK175"/>
  <c i="2" r="BK176"/>
  <c i="4" r="J110"/>
  <c i="2" r="J192"/>
  <c i="3" r="BK146"/>
  <c r="J138"/>
  <c i="4" r="BK194"/>
  <c i="2" r="BK190"/>
  <c i="3" r="J142"/>
  <c i="4" r="J164"/>
  <c i="3" r="BK125"/>
  <c i="4" r="J104"/>
  <c i="2" r="BK116"/>
  <c r="J140"/>
  <c i="3" r="BK123"/>
  <c i="4" r="J94"/>
  <c i="2" r="J127"/>
  <c i="3" r="BK134"/>
  <c i="2" r="J135"/>
  <c r="J104"/>
  <c i="3" r="BK133"/>
  <c i="2" r="J166"/>
  <c i="3" r="J150"/>
  <c r="BK201"/>
  <c i="4" r="J167"/>
  <c i="3" r="J189"/>
  <c i="4" r="J106"/>
  <c i="2" l="1" r="T163"/>
  <c i="3" r="BK160"/>
  <c r="J160"/>
  <c r="J62"/>
  <c i="2" r="BK89"/>
  <c r="J89"/>
  <c r="J61"/>
  <c r="R199"/>
  <c i="3" r="R89"/>
  <c r="BK204"/>
  <c i="2" r="BK163"/>
  <c r="J163"/>
  <c r="J62"/>
  <c r="T204"/>
  <c i="3" r="P89"/>
  <c r="T204"/>
  <c i="2" r="R163"/>
  <c i="3" r="P204"/>
  <c i="2" r="BK204"/>
  <c r="J204"/>
  <c r="J65"/>
  <c i="3" r="T160"/>
  <c r="R209"/>
  <c i="2" r="P89"/>
  <c r="R204"/>
  <c i="3" r="BK89"/>
  <c r="J89"/>
  <c r="J61"/>
  <c r="R204"/>
  <c r="R203"/>
  <c i="4" r="P89"/>
  <c i="2" r="BK199"/>
  <c r="J199"/>
  <c r="J64"/>
  <c i="3" r="P209"/>
  <c i="4" r="BK142"/>
  <c r="J142"/>
  <c r="J62"/>
  <c i="2" r="R89"/>
  <c r="R88"/>
  <c r="P204"/>
  <c i="4" r="R89"/>
  <c r="BK186"/>
  <c r="J186"/>
  <c r="J64"/>
  <c i="2" r="P199"/>
  <c r="P198"/>
  <c i="3" r="T89"/>
  <c r="T88"/>
  <c i="4" r="T89"/>
  <c r="T186"/>
  <c i="2" r="T199"/>
  <c r="T198"/>
  <c i="3" r="P160"/>
  <c r="T209"/>
  <c i="4" r="R142"/>
  <c r="P186"/>
  <c r="P191"/>
  <c i="2" r="P163"/>
  <c i="3" r="BK209"/>
  <c r="J209"/>
  <c r="J65"/>
  <c i="4" r="BK89"/>
  <c r="J89"/>
  <c r="J61"/>
  <c r="T142"/>
  <c r="BK191"/>
  <c r="J191"/>
  <c r="J65"/>
  <c r="R191"/>
  <c i="2" r="T89"/>
  <c r="T88"/>
  <c r="T87"/>
  <c i="3" r="R160"/>
  <c i="4" r="P142"/>
  <c r="R186"/>
  <c r="R185"/>
  <c r="T191"/>
  <c i="3" r="BK217"/>
  <c r="J217"/>
  <c r="J67"/>
  <c i="2" r="BK212"/>
  <c r="J212"/>
  <c r="J67"/>
  <c r="BK209"/>
  <c r="J209"/>
  <c r="J66"/>
  <c i="4" r="BK196"/>
  <c r="J196"/>
  <c r="J66"/>
  <c i="3" r="BK214"/>
  <c r="J214"/>
  <c r="J66"/>
  <c i="4" r="BK199"/>
  <c r="J199"/>
  <c r="J67"/>
  <c r="E77"/>
  <c r="BE96"/>
  <c r="BE121"/>
  <c r="BE161"/>
  <c r="J55"/>
  <c r="F84"/>
  <c r="BE98"/>
  <c r="BE116"/>
  <c r="BE163"/>
  <c i="3" r="BK88"/>
  <c r="J88"/>
  <c r="J60"/>
  <c i="4" r="J81"/>
  <c r="BE104"/>
  <c r="BE107"/>
  <c r="BE109"/>
  <c r="BE129"/>
  <c r="BE139"/>
  <c r="BE157"/>
  <c r="BE165"/>
  <c r="BE167"/>
  <c r="BE187"/>
  <c r="BE90"/>
  <c r="BE106"/>
  <c r="BE127"/>
  <c r="BE179"/>
  <c r="BE194"/>
  <c r="BE197"/>
  <c r="BE200"/>
  <c r="BE115"/>
  <c r="BE117"/>
  <c r="BE143"/>
  <c r="BE149"/>
  <c r="BE164"/>
  <c r="BE171"/>
  <c r="BE173"/>
  <c r="BE175"/>
  <c r="BE177"/>
  <c r="BE192"/>
  <c i="3" r="J204"/>
  <c r="J64"/>
  <c i="4" r="BE93"/>
  <c r="BE110"/>
  <c r="BE118"/>
  <c r="BE131"/>
  <c r="BE153"/>
  <c r="BE181"/>
  <c r="BE94"/>
  <c r="BE135"/>
  <c r="BE189"/>
  <c r="BE147"/>
  <c r="BE183"/>
  <c r="BE100"/>
  <c r="BE113"/>
  <c r="BE120"/>
  <c r="BE125"/>
  <c r="BE101"/>
  <c r="BE133"/>
  <c r="BE141"/>
  <c r="BE151"/>
  <c r="BE155"/>
  <c r="BE159"/>
  <c r="BE92"/>
  <c r="BE97"/>
  <c r="BE103"/>
  <c r="BE112"/>
  <c r="BE123"/>
  <c r="BE137"/>
  <c r="BE145"/>
  <c r="BE169"/>
  <c i="2" r="BK88"/>
  <c i="3" r="BE97"/>
  <c r="BE102"/>
  <c r="BE117"/>
  <c r="BE138"/>
  <c r="BE140"/>
  <c r="BE156"/>
  <c r="BE107"/>
  <c r="BE169"/>
  <c r="J52"/>
  <c r="BE92"/>
  <c r="BE106"/>
  <c r="BE110"/>
  <c r="BE126"/>
  <c r="BE146"/>
  <c r="BE150"/>
  <c r="BE152"/>
  <c r="BE191"/>
  <c r="BE197"/>
  <c r="BE199"/>
  <c r="BE90"/>
  <c r="BE95"/>
  <c r="BE99"/>
  <c r="BE182"/>
  <c r="BE185"/>
  <c r="BE195"/>
  <c r="BE210"/>
  <c r="BE212"/>
  <c r="J55"/>
  <c r="BE93"/>
  <c r="BE144"/>
  <c r="BE165"/>
  <c r="BE215"/>
  <c r="BE218"/>
  <c r="E48"/>
  <c r="BE98"/>
  <c r="BE113"/>
  <c r="BE183"/>
  <c r="BE189"/>
  <c r="BE104"/>
  <c r="BE111"/>
  <c r="BE119"/>
  <c r="BE125"/>
  <c r="BE130"/>
  <c r="BE163"/>
  <c r="BE173"/>
  <c r="BE181"/>
  <c r="BE187"/>
  <c r="F55"/>
  <c r="BE94"/>
  <c r="BE131"/>
  <c r="BE205"/>
  <c r="BE122"/>
  <c r="BE148"/>
  <c r="BE158"/>
  <c r="BE201"/>
  <c r="BE116"/>
  <c r="BE120"/>
  <c r="BE123"/>
  <c r="BE154"/>
  <c r="BE161"/>
  <c r="BE171"/>
  <c r="BE177"/>
  <c r="BE193"/>
  <c r="BE207"/>
  <c i="2" r="BK198"/>
  <c r="J198"/>
  <c r="J63"/>
  <c i="3" r="BE109"/>
  <c r="BE128"/>
  <c r="BE134"/>
  <c r="BE159"/>
  <c r="BE179"/>
  <c r="BE101"/>
  <c r="BE105"/>
  <c r="BE114"/>
  <c r="BE129"/>
  <c r="BE133"/>
  <c r="BE136"/>
  <c r="BE142"/>
  <c r="BE167"/>
  <c r="BE175"/>
  <c i="2" r="BE119"/>
  <c r="BE136"/>
  <c r="J55"/>
  <c r="BE92"/>
  <c r="BE98"/>
  <c r="BE107"/>
  <c r="BE112"/>
  <c r="BE127"/>
  <c r="BE135"/>
  <c r="BE186"/>
  <c r="E48"/>
  <c r="BE93"/>
  <c r="BE94"/>
  <c r="BE95"/>
  <c r="BE99"/>
  <c r="BE121"/>
  <c r="BE128"/>
  <c r="BE130"/>
  <c r="BE138"/>
  <c r="BE144"/>
  <c r="BE168"/>
  <c r="BE184"/>
  <c r="BE185"/>
  <c r="BE194"/>
  <c r="BE100"/>
  <c r="BE102"/>
  <c r="BE103"/>
  <c r="BE143"/>
  <c r="BE146"/>
  <c r="BE150"/>
  <c r="BE166"/>
  <c r="BE178"/>
  <c r="BE188"/>
  <c r="BE200"/>
  <c r="BE213"/>
  <c r="J52"/>
  <c r="BE96"/>
  <c r="BE124"/>
  <c r="BE131"/>
  <c r="BE134"/>
  <c r="BE152"/>
  <c r="BE154"/>
  <c r="BE164"/>
  <c r="BE180"/>
  <c r="BE207"/>
  <c r="F55"/>
  <c r="BE122"/>
  <c r="BE158"/>
  <c r="BE170"/>
  <c r="BE176"/>
  <c r="BE104"/>
  <c r="BE174"/>
  <c r="BE110"/>
  <c r="BE113"/>
  <c r="BE140"/>
  <c r="BE156"/>
  <c r="BE160"/>
  <c r="BE202"/>
  <c r="BE115"/>
  <c r="BE132"/>
  <c r="BE190"/>
  <c r="BE90"/>
  <c r="BE116"/>
  <c r="BE139"/>
  <c r="BE162"/>
  <c r="BE182"/>
  <c r="BE148"/>
  <c r="BE172"/>
  <c r="BE210"/>
  <c r="BE106"/>
  <c r="BE109"/>
  <c r="BE118"/>
  <c r="BE125"/>
  <c r="BE141"/>
  <c r="BE192"/>
  <c r="BE196"/>
  <c r="BE205"/>
  <c i="3" r="F34"/>
  <c i="1" r="BA56"/>
  <c i="4" r="F34"/>
  <c i="1" r="BA57"/>
  <c i="4" r="F35"/>
  <c i="1" r="BB57"/>
  <c i="3" r="F35"/>
  <c i="1" r="BB56"/>
  <c i="2" r="F35"/>
  <c i="1" r="BB55"/>
  <c i="2" r="F36"/>
  <c i="1" r="BC55"/>
  <c i="4" r="F36"/>
  <c i="1" r="BC57"/>
  <c i="2" r="F34"/>
  <c i="1" r="BA55"/>
  <c i="2" r="F37"/>
  <c i="1" r="BD55"/>
  <c i="2" r="J34"/>
  <c i="1" r="AW55"/>
  <c i="3" r="F36"/>
  <c i="1" r="BC56"/>
  <c i="3" r="J34"/>
  <c i="1" r="AW56"/>
  <c i="3" r="F37"/>
  <c i="1" r="BD56"/>
  <c i="4" r="J34"/>
  <c i="1" r="AW57"/>
  <c i="4" r="F37"/>
  <c i="1" r="BD57"/>
  <c i="4" l="1" r="P185"/>
  <c r="T88"/>
  <c r="P88"/>
  <c r="P87"/>
  <c i="1" r="AU57"/>
  <c i="4" r="R88"/>
  <c r="R87"/>
  <c i="3" r="P203"/>
  <c r="T203"/>
  <c r="T87"/>
  <c r="BK203"/>
  <c r="J203"/>
  <c r="J63"/>
  <c i="2" r="P88"/>
  <c r="P87"/>
  <c i="1" r="AU55"/>
  <c i="3" r="R88"/>
  <c r="R87"/>
  <c i="2" r="R198"/>
  <c r="R87"/>
  <c i="4" r="T185"/>
  <c i="3" r="P88"/>
  <c r="P87"/>
  <c i="1" r="AU56"/>
  <c i="4" r="BK88"/>
  <c r="J88"/>
  <c r="J60"/>
  <c r="BK185"/>
  <c r="J185"/>
  <c r="J63"/>
  <c i="3" r="BK87"/>
  <c r="J87"/>
  <c i="2" r="BK87"/>
  <c r="J87"/>
  <c r="J88"/>
  <c r="J60"/>
  <c i="3" r="J33"/>
  <c i="1" r="AV56"/>
  <c r="AT56"/>
  <c i="4" r="F33"/>
  <c i="1" r="AZ57"/>
  <c r="BC54"/>
  <c r="W32"/>
  <c i="3" r="F33"/>
  <c i="1" r="AZ56"/>
  <c i="2" r="J33"/>
  <c i="1" r="AV55"/>
  <c r="AT55"/>
  <c i="2" r="F33"/>
  <c i="1" r="AZ55"/>
  <c i="3" r="J30"/>
  <c i="1" r="AG56"/>
  <c r="BB54"/>
  <c r="AX54"/>
  <c i="4" r="J33"/>
  <c i="1" r="AV57"/>
  <c r="AT57"/>
  <c r="BD54"/>
  <c r="W33"/>
  <c r="BA54"/>
  <c r="AW54"/>
  <c r="AK30"/>
  <c i="2" r="J30"/>
  <c i="1" r="AG55"/>
  <c i="4" l="1" r="T87"/>
  <c r="BK87"/>
  <c r="J87"/>
  <c r="J59"/>
  <c i="1" r="AN56"/>
  <c i="3" r="J59"/>
  <c i="1" r="AN55"/>
  <c i="2" r="J59"/>
  <c i="3" r="J39"/>
  <c i="2" r="J39"/>
  <c i="1" r="AY54"/>
  <c r="W31"/>
  <c r="W30"/>
  <c r="AU54"/>
  <c r="AZ54"/>
  <c r="W29"/>
  <c i="4" l="1" r="J30"/>
  <c i="1" r="AG57"/>
  <c r="AG54"/>
  <c r="AK26"/>
  <c r="AV54"/>
  <c r="AK29"/>
  <c r="AK35"/>
  <c i="4" l="1" r="J39"/>
  <c i="1" r="AN57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<sst xmlns="http://schemas.openxmlformats.org/spreadsheetml/2006/main">
  <si>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</si>
  <si>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</si>
  <si>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</si>
  <si>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</si>
  <si>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</si>
  <si>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{5b5d74b3-c110-4ba7-bd4d-cfc51512e1ea}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</si>
  <si>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</si>
  <si>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</si>
  <si>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</si>
  <si>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</si>
  <si>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</si>
  <si>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</si>
  <si>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</si>
  <si>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</si>
  <si>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2025/08/01/04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</si>
  <si>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</si>
  <si>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</si>
  <si>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SÚS PK - výměna venkovního osvětlení (Chrudimsko)</t>
  </si>
  <si>
    <t>KSO:</t>
  </si>
  <si>
    <t/>
  </si>
  <si>
    <t>CC-CZ:</t>
  </si>
  <si>
    <t>Místo:</t>
  </si>
  <si>
    <t>Pardubický kraj</t>
  </si>
  <si>
    <t>Datum:</t>
  </si>
  <si>
    <t>1. 9. 2025</t>
  </si>
  <si>
    <t>Zadavatel:</t>
  </si>
  <si>
    <t>IČ:</t>
  </si>
  <si>
    <t xml:space="preserve"> Správa a údržba silnic Pardubického kraj</t>
  </si>
  <si>
    <t>DIČ:</t>
  </si>
  <si>
    <t>Účastník:</t>
  </si>
  <si>
    <t>Vyplň údaj</t>
  </si>
  <si>
    <t>Projektant:</t>
  </si>
  <si>
    <t>Jaroslav Kulička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</si>
  <si>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</si>
  <si>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</si>
  <si>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</si>
  <si>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</si>
  <si>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</si>
  <si>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</si>
  <si>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</si>
  <si>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</si>
  <si>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</si>
  <si>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</si>
  <si>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</si>
  <si>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</si>
  <si>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</si>
  <si>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</si>
  <si>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</si>
  <si>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</si>
  <si>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</si>
  <si>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</si>
  <si>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</si>
  <si>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</si>
  <si>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</si>
  <si>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</si>
  <si>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</si>
  <si>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</si>
  <si>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</si>
  <si>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</si>
  <si>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</si>
  <si>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</si>
  <si>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</si>
  <si>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</si>
  <si>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</si>
  <si>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</si>
  <si>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</si>
  <si>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</si>
  <si>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</si>
  <si>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</si>
  <si>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</si>
  <si>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</si>
  <si>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</si>
  <si>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</si>
  <si>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</si>
  <si>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</si>
  <si>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</si>
  <si>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</si>
  <si>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SO09</t>
  </si>
  <si>
    <t>Třemošnice</t>
  </si>
  <si>
    <t>STA</t>
  </si>
  <si>
    <t>1</t>
  </si>
  <si>
    <t>{16190132-bf9f-4e9d-bf05-773323726194}</t>
  </si>
  <si>
    <t>2</t>
  </si>
  <si>
    <t>SO10</t>
  </si>
  <si>
    <t>Hlinsko</t>
  </si>
  <si>
    <t>{ce33dcdb-c671-4681-97e6-e91734236603}</t>
  </si>
  <si>
    <t>SO11</t>
  </si>
  <si>
    <t>Luže</t>
  </si>
  <si>
    <t>{19962c12-bc27-44b2-80ab-28bbb2d943c5}</t>
  </si>
  <si>
    <t>KRYCÍ LIST SOUPISU PRACÍ</t>
  </si>
  <si>
    <t>Objekt:</t>
  </si>
  <si>
    <t>SO09 - Třemošnice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</si>
  <si>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</si>
  <si>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</si>
  <si>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</si>
  <si>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</si>
  <si>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</si>
  <si>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21-M - Elektromontáže</t>
  </si>
  <si>
    <t xml:space="preserve">    46-M - Zemní práce při extr.mont.pracích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</si>
  <si>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</si>
  <si>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</si>
  <si>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</si>
  <si>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</si>
  <si>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</si>
  <si>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</si>
  <si>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</si>
  <si>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</si>
  <si>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</si>
  <si>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</si>
  <si>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</si>
  <si>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</si>
  <si>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</si>
  <si>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</si>
  <si>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</si>
  <si>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</si>
  <si>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</si>
  <si>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</si>
  <si>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</si>
  <si>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</si>
  <si>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</si>
  <si>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</si>
  <si>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21-M</t>
  </si>
  <si>
    <t>Elektromontáže</t>
  </si>
  <si>
    <t>K</t>
  </si>
  <si>
    <t>210203901</t>
  </si>
  <si>
    <t>Montáž svítidel LED se zapojením vodičů průmyslových nebo venkovních na výložník nebo dřík</t>
  </si>
  <si>
    <t>kus</t>
  </si>
  <si>
    <t>64</t>
  </si>
  <si>
    <t>993097636</t>
  </si>
  <si>
    <t>Online PSC</t>
  </si>
  <si>
    <t>https://podminky.urs.cz/item/CS_URS_2025_01/210203901</t>
  </si>
  <si>
    <t>NE16</t>
  </si>
  <si>
    <t>Svítidlo venkovního osvětlení TYP TR.1 - 196.4W, 25477lm, 3000K</t>
  </si>
  <si>
    <t>ks</t>
  </si>
  <si>
    <t>256</t>
  </si>
  <si>
    <t>607750475</t>
  </si>
  <si>
    <t>NE17</t>
  </si>
  <si>
    <t>Svítidlo venkovního osvětlení TYP TR.2 - 67.7W, 8772lm, 3000K</t>
  </si>
  <si>
    <t>-1897933917</t>
  </si>
  <si>
    <t>4</t>
  </si>
  <si>
    <t>NE18</t>
  </si>
  <si>
    <t>Svítidlo venkovního osvětlení TYP TR.3 - 55.6W, 6849lm, 3000K</t>
  </si>
  <si>
    <t>1010106399</t>
  </si>
  <si>
    <t>5</t>
  </si>
  <si>
    <t>NE22</t>
  </si>
  <si>
    <t>Recyklační poplatek svítidla</t>
  </si>
  <si>
    <t>1325364245</t>
  </si>
  <si>
    <t>6</t>
  </si>
  <si>
    <t>210204011</t>
  </si>
  <si>
    <t>Montáž stožárů osvětlení samostatně stojících ocelových, délky do 12 m</t>
  </si>
  <si>
    <t>2053218086</t>
  </si>
  <si>
    <t>https://podminky.urs.cz/item/CS_URS_2025_01/210204011</t>
  </si>
  <si>
    <t>7</t>
  </si>
  <si>
    <t>31674107</t>
  </si>
  <si>
    <t>stožár osvětlovací uliční Pz 159/133/114 v 8,2m</t>
  </si>
  <si>
    <t>128</t>
  </si>
  <si>
    <t>-870596220</t>
  </si>
  <si>
    <t>8</t>
  </si>
  <si>
    <t>31674126</t>
  </si>
  <si>
    <t>manžeta ocelová ochranná na stožár d=159mm</t>
  </si>
  <si>
    <t>356244000</t>
  </si>
  <si>
    <t>9</t>
  </si>
  <si>
    <t>210204104</t>
  </si>
  <si>
    <t>Montáž výložníků osvětlení jednoramenných sloupových, hmotnosti přes 35 kg</t>
  </si>
  <si>
    <t>1246663827</t>
  </si>
  <si>
    <t>https://podminky.urs.cz/item/CS_URS_2025_01/210204104</t>
  </si>
  <si>
    <t>10</t>
  </si>
  <si>
    <t>31673001</t>
  </si>
  <si>
    <t>výložník obloukový jednoduchý k osvětlovacím stožárům uličním výška 1800mm vyložení 2500mm</t>
  </si>
  <si>
    <t>1498681388</t>
  </si>
  <si>
    <t>11</t>
  </si>
  <si>
    <t>34844471</t>
  </si>
  <si>
    <t>výložník obloukový jednoduchý k osvětlovacím stožárům uličním výška 1800mm vyložení 2000mm</t>
  </si>
  <si>
    <t>2103388627</t>
  </si>
  <si>
    <t>210204100</t>
  </si>
  <si>
    <t>Montáž výložníků osvětlení jednoramenných nástěnných, hmotnosti do 35 kg</t>
  </si>
  <si>
    <t>1990127608</t>
  </si>
  <si>
    <t>https://podminky.urs.cz/item/CS_URS_2025_01/210204100</t>
  </si>
  <si>
    <t>13</t>
  </si>
  <si>
    <t>NE27</t>
  </si>
  <si>
    <t>Výložník stěnový rovný, 500mm</t>
  </si>
  <si>
    <t>1417065772</t>
  </si>
  <si>
    <t>14</t>
  </si>
  <si>
    <t>210204202</t>
  </si>
  <si>
    <t>Montáž elektrovýzbroje stožárů osvětlení 2 okruhy</t>
  </si>
  <si>
    <t>1451638579</t>
  </si>
  <si>
    <t>https://podminky.urs.cz/item/CS_URS_2025_01/210204202</t>
  </si>
  <si>
    <t>15</t>
  </si>
  <si>
    <t>31674135</t>
  </si>
  <si>
    <t>výzbroj stožárová SV 6.16.5p</t>
  </si>
  <si>
    <t>934098116</t>
  </si>
  <si>
    <t>16</t>
  </si>
  <si>
    <t>210204203</t>
  </si>
  <si>
    <t>Montáž elektrovýzbroje stožárů osvětlení 3 okruhy</t>
  </si>
  <si>
    <t>1740503911</t>
  </si>
  <si>
    <t>https://podminky.urs.cz/item/CS_URS_2025_01/210204203</t>
  </si>
  <si>
    <t>17</t>
  </si>
  <si>
    <t>31674136</t>
  </si>
  <si>
    <t>výzbroj stožárová SV 9.16.5p</t>
  </si>
  <si>
    <t>412133100</t>
  </si>
  <si>
    <t>18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</si>
  <si>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</si>
  <si>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</si>
  <si>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m</t>
  </si>
  <si>
    <t>-2067997013</t>
  </si>
  <si>
    <t>https://podminky.urs.cz/item/CS_URS_2025_01/210812011</t>
  </si>
  <si>
    <t>19</t>
  </si>
  <si>
    <t>34111030</t>
  </si>
  <si>
    <t>kabel instalační jádro Cu plné izolace PVC plášť PVC 450/750V (CYKY) 3x1,5mm2</t>
  </si>
  <si>
    <t>-1757489756</t>
  </si>
  <si>
    <t>20</t>
  </si>
  <si>
    <t>741110002</t>
  </si>
  <si>
    <t>Montáž trubek elektroinstalačních s nasunutím nebo našroubováním do krabic plastových tuhých, uložených pevně, vnější Ø přes 23 do 35 mm</t>
  </si>
  <si>
    <t>-1025868479</t>
  </si>
  <si>
    <t>https://podminky.urs.cz/item/CS_URS_2025_01/741110002</t>
  </si>
  <si>
    <t>34571094</t>
  </si>
  <si>
    <t>trubka elektroinstalační tuhá z PVC, délka 3m</t>
  </si>
  <si>
    <t>32</t>
  </si>
  <si>
    <t>-936847971</t>
  </si>
  <si>
    <t>22</t>
  </si>
  <si>
    <t>460932132</t>
  </si>
  <si>
    <t>Osazení kotevních prvků hmoždinek včetně vyvrtání otvorů, pro upevnění elektroinstalací ve stěnách železobetonových, vnějšího průměru přes 8 do 12 mm</t>
  </si>
  <si>
    <t>-1495828012</t>
  </si>
  <si>
    <t>https://podminky.urs.cz/item/CS_URS_2025_01/460932132</t>
  </si>
  <si>
    <t>23</t>
  </si>
  <si>
    <t>56281033</t>
  </si>
  <si>
    <t>hmoždinky univerzální</t>
  </si>
  <si>
    <t>100 kus</t>
  </si>
  <si>
    <t>1013573145</t>
  </si>
  <si>
    <t>24</t>
  </si>
  <si>
    <t>741910601</t>
  </si>
  <si>
    <t>Montáž ostatních nosných prvků příchytek plastových</t>
  </si>
  <si>
    <t>2003603990</t>
  </si>
  <si>
    <t>https://podminky.urs.cz/item/CS_URS_2025_01/741910601</t>
  </si>
  <si>
    <t>25</t>
  </si>
  <si>
    <t>34571120</t>
  </si>
  <si>
    <t>příchytka plastová pro tuhé a ohebné plastové trubky</t>
  </si>
  <si>
    <t>1512055720</t>
  </si>
  <si>
    <t>26</t>
  </si>
  <si>
    <t>741112022</t>
  </si>
  <si>
    <t>Montáž krabic elektroinstalačních bez napojení na trubky a lišty, demontáže a montáže víčka a přístroje protahovacích nebo odbočných nástěnných plastových čtyřhranných, vel. do 160x160 mm</t>
  </si>
  <si>
    <t>1918967608</t>
  </si>
  <si>
    <t>https://podminky.urs.cz/item/CS_URS_2025_01/741112022</t>
  </si>
  <si>
    <t>27</t>
  </si>
  <si>
    <t>34571480</t>
  </si>
  <si>
    <t>krabice v uzavřeném provedení PP s krytím IP 66 čtvercová</t>
  </si>
  <si>
    <t>-198863389</t>
  </si>
  <si>
    <t>28</t>
  </si>
  <si>
    <t>210812063</t>
  </si>
  <si>
    <t>Montáž izolovaných kabelů měděných do 1 kV bez ukončení plných nebo laněných kulatých (např. CYKY, CHKE-R) uložených volně nebo v liště počtu a průřezu žil 5x4 až 6 mm2</t>
  </si>
  <si>
    <t>-1172684334</t>
  </si>
  <si>
    <t>https://podminky.urs.cz/item/CS_URS_2025_01/210812063</t>
  </si>
  <si>
    <t>29</t>
  </si>
  <si>
    <t>34111098</t>
  </si>
  <si>
    <t>kabel instalační jádro Cu plné izolace PVC plášť PVC 450/750V (CYKY) 5x4mm2</t>
  </si>
  <si>
    <t>1642458139</t>
  </si>
  <si>
    <t>30</t>
  </si>
  <si>
    <t>34111100</t>
  </si>
  <si>
    <t>kabel instalační jádro Cu plné izolace PVC plášť PVC 450/750V (CYKY) 5x6mm2</t>
  </si>
  <si>
    <t>-1357068301</t>
  </si>
  <si>
    <t>31</t>
  </si>
  <si>
    <t>210101233</t>
  </si>
  <si>
    <t>Propojení kabelů nebo vodičů spojkou do 1 kV venkovní smršťovací kabelů celoplastových, počtu a průřezu žil do 4 x 10 až 16 mm2</t>
  </si>
  <si>
    <t>637985952</t>
  </si>
  <si>
    <t>https://podminky.urs.cz/item/CS_URS_2025_01/210101233</t>
  </si>
  <si>
    <t>35436030</t>
  </si>
  <si>
    <t>spojka kabelová smršťovaná přímá do 1kV 91ahsc-35/5 5x6-35mm</t>
  </si>
  <si>
    <t>-523970912</t>
  </si>
  <si>
    <t>33</t>
  </si>
  <si>
    <t>35436020</t>
  </si>
  <si>
    <t>spojka kabelová smršťovaná přímé do 1kV 91ah-20-5s 5x1,5-6mm</t>
  </si>
  <si>
    <t>396502333</t>
  </si>
  <si>
    <t>34</t>
  </si>
  <si>
    <t>210220022</t>
  </si>
  <si>
    <t>Montáž uzemňovacího vedení s upevněním, propojením a připojením pomocí svorek v zemi s izolací spojů vodičů FeZn drátem nebo lanem průměru do 10 mm v městské zástavbě</t>
  </si>
  <si>
    <t>-105940568</t>
  </si>
  <si>
    <t>https://podminky.urs.cz/item/CS_URS_2025_01/210220022</t>
  </si>
  <si>
    <t>35</t>
  </si>
  <si>
    <t>35441073</t>
  </si>
  <si>
    <t>drát D 10mm FeZn</t>
  </si>
  <si>
    <t>kg</t>
  </si>
  <si>
    <t>-960477128</t>
  </si>
  <si>
    <t>36</t>
  </si>
  <si>
    <t>35441895</t>
  </si>
  <si>
    <t>svorka připojovací k připojení kovových částí</t>
  </si>
  <si>
    <t>484894480</t>
  </si>
  <si>
    <t>37</t>
  </si>
  <si>
    <t>35441996</t>
  </si>
  <si>
    <t>svorka odbočovací a spojovací pro spojování kruhových a páskových vodičů, FeZn</t>
  </si>
  <si>
    <t>-912643384</t>
  </si>
  <si>
    <t>38</t>
  </si>
  <si>
    <t>460791113</t>
  </si>
  <si>
    <t>Montáž trubek ochranných uložených volně do rýhy plastových tuhých, vnitřního průměru přes 50 do 90 mm</t>
  </si>
  <si>
    <t>-1903607122</t>
  </si>
  <si>
    <t>https://podminky.urs.cz/item/CS_URS_2025_01/460791113</t>
  </si>
  <si>
    <t>39</t>
  </si>
  <si>
    <t>34571532</t>
  </si>
  <si>
    <t>trubka elektroinstalační plastová ohebná vysoce odolná z PVC s vnitřní kluznou vrstvou UV stabilní D 50,3/63mm poloměr ohybu &gt;400mm</t>
  </si>
  <si>
    <t>1480263434</t>
  </si>
  <si>
    <t>40</t>
  </si>
  <si>
    <t>210100001</t>
  </si>
  <si>
    <t>Ukončení vodičů izolovaných s označením a zapojením v rozváděči nebo na přístroji průřezu žíly do 2,5 mm2</t>
  </si>
  <si>
    <t>580333203</t>
  </si>
  <si>
    <t>https://podminky.urs.cz/item/CS_URS_2025_01/210100001</t>
  </si>
  <si>
    <t>41</t>
  </si>
  <si>
    <t>210100003</t>
  </si>
  <si>
    <t>Ukončení vodičů izolovaných s označením a zapojením v rozváděči nebo na přístroji průřezu žíly do 16 mm2</t>
  </si>
  <si>
    <t>-1213522026</t>
  </si>
  <si>
    <t>https://podminky.urs.cz/item/CS_URS_2025_01/210100003</t>
  </si>
  <si>
    <t>42</t>
  </si>
  <si>
    <t>218202016</t>
  </si>
  <si>
    <t>Demontáž svítidel výbojkových s odpojením vodičů průmyslových nebo venkovních ze sloupku parkového</t>
  </si>
  <si>
    <t>-1366826379</t>
  </si>
  <si>
    <t>https://podminky.urs.cz/item/CS_URS_2025_01/218202016</t>
  </si>
  <si>
    <t>43</t>
  </si>
  <si>
    <t>218204011</t>
  </si>
  <si>
    <t>Demontáž stožárů osvětlení ocelových samostatně stojících, délky do 12 m</t>
  </si>
  <si>
    <t>511012996</t>
  </si>
  <si>
    <t>https://podminky.urs.cz/item/CS_URS_2025_01/218204011</t>
  </si>
  <si>
    <t>44</t>
  </si>
  <si>
    <t>218204202</t>
  </si>
  <si>
    <t>Demontáž elektrovýzbroje stožárů osvětlení 2 okruhy</t>
  </si>
  <si>
    <t>-1201224116</t>
  </si>
  <si>
    <t>https://podminky.urs.cz/item/CS_URS_2025_01/218204202</t>
  </si>
  <si>
    <t>45</t>
  </si>
  <si>
    <t>218204203</t>
  </si>
  <si>
    <t>Demontáž elektrovýzbroje stožárů osvětlení 3 okruhy</t>
  </si>
  <si>
    <t>-533433586</t>
  </si>
  <si>
    <t>https://podminky.urs.cz/item/CS_URS_2025_01/218204203</t>
  </si>
  <si>
    <t>46</t>
  </si>
  <si>
    <t>218100001</t>
  </si>
  <si>
    <t>Odpojení vodičů izolovaných z rozváděče nebo přístroje průřezu žíly do 2,5 mm2</t>
  </si>
  <si>
    <t>1510495721</t>
  </si>
  <si>
    <t>https://podminky.urs.cz/item/CS_URS_2025_01/218100001</t>
  </si>
  <si>
    <t>47</t>
  </si>
  <si>
    <t>218100003</t>
  </si>
  <si>
    <t>Odpojení vodičů izolovaných z rozváděče nebo přístroje průřezu žíly do 16 mm2</t>
  </si>
  <si>
    <t>-1956941820</t>
  </si>
  <si>
    <t>https://podminky.urs.cz/item/CS_URS_2025_01/218100003</t>
  </si>
  <si>
    <t>48</t>
  </si>
  <si>
    <t>218900601</t>
  </si>
  <si>
    <t>Demontáž izolovaných vodičů hliníkových do 1 kV bez odpojení vodičů plných nebo laněných (např. AY, AYY) uložených volně průřezu žíly 16 až 35 mm2</t>
  </si>
  <si>
    <t>-1382229435</t>
  </si>
  <si>
    <t>https://podminky.urs.cz/item/CS_URS_2025_01/218900601</t>
  </si>
  <si>
    <t>49</t>
  </si>
  <si>
    <t>NE26</t>
  </si>
  <si>
    <t>Podružný materiál</t>
  </si>
  <si>
    <t>kmpl</t>
  </si>
  <si>
    <t>765492748</t>
  </si>
  <si>
    <t>46-M</t>
  </si>
  <si>
    <t>Zemní práce při extr.mont.pracích</t>
  </si>
  <si>
    <t>50</t>
  </si>
  <si>
    <t>460091112</t>
  </si>
  <si>
    <t>Odkop zeminy ručně s přemístěním výkopku do vzdálenosti 3 m od okraje jámy nebo s naložením na dopravní prostředek v hornině třídy těžitelnosti I skupiny 3</t>
  </si>
  <si>
    <t>m3</t>
  </si>
  <si>
    <t>-958585060</t>
  </si>
  <si>
    <t>https://podminky.urs.cz/item/CS_URS_2025_01/460091112</t>
  </si>
  <si>
    <t>51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</si>
  <si>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</si>
  <si>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</si>
  <si>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1395043921</t>
  </si>
  <si>
    <t>https://podminky.urs.cz/item/CS_URS_2025_01/460131113</t>
  </si>
  <si>
    <t>52</t>
  </si>
  <si>
    <t>460391123</t>
  </si>
  <si>
    <t>Zásyp jam ručně s uložením výkopku ve vrstvách a úpravou povrchu s přemístění sypaniny ze vzdálenosti do 10 m se zhutněním z horniny třídy těžitelnosti I skupiny 3</t>
  </si>
  <si>
    <t>616678447</t>
  </si>
  <si>
    <t>https://podminky.urs.cz/item/CS_URS_2025_01/460391123</t>
  </si>
  <si>
    <t>53</t>
  </si>
  <si>
    <t>460191113</t>
  </si>
  <si>
    <t>Rýhy pro kabelové spojky ručně hloubení s urovnáním dna včetně zásypu se zhutněním s přemístěním výkopku na vzdálenost do 3 m do 10 kV v hornině třídy těžitelnosti I skupiny 3</t>
  </si>
  <si>
    <t>1872170400</t>
  </si>
  <si>
    <t>https://podminky.urs.cz/item/CS_URS_2025_01/460191113</t>
  </si>
  <si>
    <t>54</t>
  </si>
  <si>
    <t>460371111</t>
  </si>
  <si>
    <t>Naložení výkopku ručně z hornin třídy těžitelnosti I skupiny 1 až 3</t>
  </si>
  <si>
    <t>-267709525</t>
  </si>
  <si>
    <t>https://podminky.urs.cz/item/CS_URS_2025_01/460371111</t>
  </si>
  <si>
    <t>55</t>
  </si>
  <si>
    <t>460381111</t>
  </si>
  <si>
    <t>Násyp horniny včetně složení, rozprostření a urovnání ručně nezhutněné</t>
  </si>
  <si>
    <t>-288786672</t>
  </si>
  <si>
    <t>https://podminky.urs.cz/item/CS_URS_2025_01/460381111</t>
  </si>
  <si>
    <t>56</t>
  </si>
  <si>
    <t>468051121</t>
  </si>
  <si>
    <t>Bourání základu betonového</t>
  </si>
  <si>
    <t>-709875679</t>
  </si>
  <si>
    <t>https://podminky.urs.cz/item/CS_URS_2025_01/468051121</t>
  </si>
  <si>
    <t>57</t>
  </si>
  <si>
    <t>460641411</t>
  </si>
  <si>
    <t>Základové konstrukce bednění s případnými vzpěrami nezabudované zřízení</t>
  </si>
  <si>
    <t>m2</t>
  </si>
  <si>
    <t>544664271</t>
  </si>
  <si>
    <t>https://podminky.urs.cz/item/CS_URS_2025_01/460641411</t>
  </si>
  <si>
    <t>58</t>
  </si>
  <si>
    <t>460641412</t>
  </si>
  <si>
    <t>Základové konstrukce bednění s případnými vzpěrami nezabudované odstranění</t>
  </si>
  <si>
    <t>1285219081</t>
  </si>
  <si>
    <t>https://podminky.urs.cz/item/CS_URS_2025_01/460641412</t>
  </si>
  <si>
    <t>59</t>
  </si>
  <si>
    <t>460641113</t>
  </si>
  <si>
    <t>Základové konstrukce základ bez bednění do rostlé zeminy z monolitického betonu tř. C 16/20</t>
  </si>
  <si>
    <t>-205279251</t>
  </si>
  <si>
    <t>https://podminky.urs.cz/item/CS_URS_2025_01/460641113</t>
  </si>
  <si>
    <t>60</t>
  </si>
  <si>
    <t>NE23</t>
  </si>
  <si>
    <t>Roura plastová DN 300, délka 1.5m</t>
  </si>
  <si>
    <t>-417909512</t>
  </si>
  <si>
    <t>61</t>
  </si>
  <si>
    <t>NE24</t>
  </si>
  <si>
    <t>Písek zásypový, fr.0-4</t>
  </si>
  <si>
    <t>-806008919</t>
  </si>
  <si>
    <t>62</t>
  </si>
  <si>
    <t>469972111</t>
  </si>
  <si>
    <t>Odvoz suti a vybouraných hmot odvoz suti a vybouraných hmot do 1 km</t>
  </si>
  <si>
    <t>t</t>
  </si>
  <si>
    <t>963006502</t>
  </si>
  <si>
    <t>https://podminky.urs.cz/item/CS_URS_2025_01/469972111</t>
  </si>
  <si>
    <t>63</t>
  </si>
  <si>
    <t>469972121</t>
  </si>
  <si>
    <t>Odvoz suti a vybouraných hmot odvoz suti a vybouraných hmot Příplatek k ceně za každý další i započatý 1 km</t>
  </si>
  <si>
    <t>-1346682853</t>
  </si>
  <si>
    <t>https://podminky.urs.cz/item/CS_URS_2025_01/469972121</t>
  </si>
  <si>
    <t>460361111</t>
  </si>
  <si>
    <t>Poplatek (skládkovné) za uložení zeminy na skládce zatříděné do Katalogu odpadů pod kódem 17 05 04</t>
  </si>
  <si>
    <t>-848076517</t>
  </si>
  <si>
    <t>https://podminky.urs.cz/item/CS_URS_2025_01/460361111</t>
  </si>
  <si>
    <t>65</t>
  </si>
  <si>
    <t>469973114</t>
  </si>
  <si>
    <t>Poplatek za uložení stavebního odpadu (skládkovné) na skládce ze směsí nebo oddělených frakcí betonu, cihel a keramických výrobků zatříděného do Katalogu odpadů pod kódem 17 01 07</t>
  </si>
  <si>
    <t>952640679</t>
  </si>
  <si>
    <t>https://podminky.urs.cz/item/CS_URS_2025_01/469973114</t>
  </si>
  <si>
    <t>66</t>
  </si>
  <si>
    <t>469973115</t>
  </si>
  <si>
    <t>Poplatek za uložení stavebního odpadu (skládkovné) na skládce z plastických hmot zatříděného do Katalogu odpadů pod kódem 17 02 03</t>
  </si>
  <si>
    <t>1055689645</t>
  </si>
  <si>
    <t>https://podminky.urs.cz/item/CS_URS_2025_01/469973115</t>
  </si>
  <si>
    <t>67</t>
  </si>
  <si>
    <t>469973116</t>
  </si>
  <si>
    <t>Poplatek za uložení stavebního odpadu (skládkovné) na skládce směsného stavebního a demoličního zatříděného do Katalogu odpadů pod kódem 17 09 04</t>
  </si>
  <si>
    <t>-1028419757</t>
  </si>
  <si>
    <t>https://podminky.urs.cz/item/CS_URS_2025_01/469973116</t>
  </si>
  <si>
    <t>VRN</t>
  </si>
  <si>
    <t>Vedlejší rozpočtové náklady</t>
  </si>
  <si>
    <t>VRN1</t>
  </si>
  <si>
    <t>Průzkumné, zeměměřičské a projektové práce</t>
  </si>
  <si>
    <t>68</t>
  </si>
  <si>
    <t>013254000</t>
  </si>
  <si>
    <t>Dokumentace skutečného provedení stavby</t>
  </si>
  <si>
    <t>1024</t>
  </si>
  <si>
    <t>-1353734746</t>
  </si>
  <si>
    <t>https://podminky.urs.cz/item/CS_URS_2025_01/013254000</t>
  </si>
  <si>
    <t>69</t>
  </si>
  <si>
    <t>210280002</t>
  </si>
  <si>
    <t>Zkoušky a prohlídky elektrických rozvodů a zařízení celková prohlídka, zkoušení, měření a vyhotovení revizní zprávy pro objem montážních prací přes 100 do 500 tisíc Kč (revize)</t>
  </si>
  <si>
    <t>1377610637</t>
  </si>
  <si>
    <t>https://podminky.urs.cz/item/CS_URS_2025_01/210280002</t>
  </si>
  <si>
    <t>VRN3</t>
  </si>
  <si>
    <t>Zařízení staveniště</t>
  </si>
  <si>
    <t>70</t>
  </si>
  <si>
    <t>030001000</t>
  </si>
  <si>
    <t>-358612504</t>
  </si>
  <si>
    <t>https://podminky.urs.cz/item/CS_URS_2025_01/030001000</t>
  </si>
  <si>
    <t>71</t>
  </si>
  <si>
    <t>034303000</t>
  </si>
  <si>
    <t>Dopravní značení na staveništi</t>
  </si>
  <si>
    <t>430832140</t>
  </si>
  <si>
    <t>https://podminky.urs.cz/item/CS_URS_2025_01/034303000</t>
  </si>
  <si>
    <t>VRN4</t>
  </si>
  <si>
    <t>Inženýrská činnost</t>
  </si>
  <si>
    <t>72</t>
  </si>
  <si>
    <t>045303000</t>
  </si>
  <si>
    <t>Koordinační činnost</t>
  </si>
  <si>
    <t>137754574</t>
  </si>
  <si>
    <t>https://podminky.urs.cz/item/CS_URS_2025_01/045303000</t>
  </si>
  <si>
    <t>VRN7</t>
  </si>
  <si>
    <t>Provozní vlivy</t>
  </si>
  <si>
    <t>73</t>
  </si>
  <si>
    <t>079002000</t>
  </si>
  <si>
    <t>Ostatní provozní vlivy</t>
  </si>
  <si>
    <t>kpml</t>
  </si>
  <si>
    <t>777494567</t>
  </si>
  <si>
    <t>https://podminky.urs.cz/item/CS_URS_2025_01/079002000</t>
  </si>
  <si>
    <t>SO10 - Hlinsko</t>
  </si>
  <si>
    <t>609746869</t>
  </si>
  <si>
    <t>NE19</t>
  </si>
  <si>
    <t>Svítidlo venkovního osvětlení TYP HL.1 - 196.4W, 25477lm, 3000K</t>
  </si>
  <si>
    <t>1791750423</t>
  </si>
  <si>
    <t>NE20</t>
  </si>
  <si>
    <t>Svítidlo venkovního osvětlení TYP HL.2 - 55.6W, 7076lm, 3000K</t>
  </si>
  <si>
    <t>1768659979</t>
  </si>
  <si>
    <t>1105136341</t>
  </si>
  <si>
    <t>-712655294</t>
  </si>
  <si>
    <t>1215965879</t>
  </si>
  <si>
    <t>-1312057666</t>
  </si>
  <si>
    <t>172056613</t>
  </si>
  <si>
    <t>-1933308904</t>
  </si>
  <si>
    <t>210204106</t>
  </si>
  <si>
    <t>Montáž výložníků osvětlení dvouramenných sloupových, hmotnosti přes 70 kg</t>
  </si>
  <si>
    <t>1677860169</t>
  </si>
  <si>
    <t>https://podminky.urs.cz/item/CS_URS_2025_01/210204106</t>
  </si>
  <si>
    <t>31673002</t>
  </si>
  <si>
    <t>výložník obloukový dvojnásobný k osvětlovacím stožárům uličním výška 1800mm vyložení 2500mm (90°)</t>
  </si>
  <si>
    <t>2070277193</t>
  </si>
  <si>
    <t>31673002R4</t>
  </si>
  <si>
    <t>výložník obloukový dvojnásobný k osvětlovacím stožárům uličním výška 1800mm vyložení 2500mm (180°)</t>
  </si>
  <si>
    <t>-398555615</t>
  </si>
  <si>
    <t>31673002R5</t>
  </si>
  <si>
    <t>výložník obloukový dvojnásobný k osvětlovacím stožárům uličním výška 1800mm vyložení 2500mm a 1000mm (180°)</t>
  </si>
  <si>
    <t>-2069819855</t>
  </si>
  <si>
    <t>-974772151</t>
  </si>
  <si>
    <t>31674131</t>
  </si>
  <si>
    <t>výzbroj stožárová SV 6.16.4</t>
  </si>
  <si>
    <t>744106012</t>
  </si>
  <si>
    <t>31674133</t>
  </si>
  <si>
    <t>výzbroj stožárová SV 6.16.4/2</t>
  </si>
  <si>
    <t>-1363684949</t>
  </si>
  <si>
    <t>-472887703</t>
  </si>
  <si>
    <t>31674134</t>
  </si>
  <si>
    <t>výzbroj stožárová SV 9.16.4/2</t>
  </si>
  <si>
    <t>1967911490</t>
  </si>
  <si>
    <t>783431545</t>
  </si>
  <si>
    <t>-1781723556</t>
  </si>
  <si>
    <t>210902011</t>
  </si>
  <si>
    <t>Montáž izolovaných kabelů hliníkových do 1 kV bez ukončení plných nebo laněných kulatých (např. AYKY) uložených volně počtu a průřezu žil 4x16 mm2</t>
  </si>
  <si>
    <t>1999105783</t>
  </si>
  <si>
    <t>https://podminky.urs.cz/item/CS_URS_2025_01/210902011</t>
  </si>
  <si>
    <t>34112316</t>
  </si>
  <si>
    <t>kabel instalační jádro Al plné izolace PVC plášť PVC 450/750V (AYKY) 4x16mm2</t>
  </si>
  <si>
    <t>1533948847</t>
  </si>
  <si>
    <t>210812033</t>
  </si>
  <si>
    <t>Montáž izolovaných kabelů měděných do 1 kV bez ukončení plných nebo laněných kulatých (např. CYKY, CHKE-R) uložených volně nebo v liště počtu a průřezu žil 4x6 až 10 mm2</t>
  </si>
  <si>
    <t>792774821</t>
  </si>
  <si>
    <t>https://podminky.urs.cz/item/CS_URS_2025_01/210812033</t>
  </si>
  <si>
    <t>34111076</t>
  </si>
  <si>
    <t>kabel instalační jádro Cu plné izolace PVC plášť PVC 450/750V (CYKY) 4x10mm2</t>
  </si>
  <si>
    <t>-1388882815</t>
  </si>
  <si>
    <t>1536509819</t>
  </si>
  <si>
    <t>35436029</t>
  </si>
  <si>
    <t>spojka kabelová smršťovaná přímá do 1kV 91ahsc-35 3-4ž.x6-35mm</t>
  </si>
  <si>
    <t>-1140253006</t>
  </si>
  <si>
    <t>-2141748248</t>
  </si>
  <si>
    <t>-1837432442</t>
  </si>
  <si>
    <t>-2069461217</t>
  </si>
  <si>
    <t>517370002</t>
  </si>
  <si>
    <t>814120187</t>
  </si>
  <si>
    <t>146624931</t>
  </si>
  <si>
    <t>-504326178</t>
  </si>
  <si>
    <t>-1679102023</t>
  </si>
  <si>
    <t>1639041690</t>
  </si>
  <si>
    <t>-1340539317</t>
  </si>
  <si>
    <t>218204104</t>
  </si>
  <si>
    <t>Demontáž výložníků osvětlení jednoramenných sloupových, hmotnosti přes 35 kg</t>
  </si>
  <si>
    <t>-281889437</t>
  </si>
  <si>
    <t>https://podminky.urs.cz/item/CS_URS_2025_01/218204104</t>
  </si>
  <si>
    <t>218204113</t>
  </si>
  <si>
    <t>Demontáž výložníků osvětlení dvouramenných nástěnných, hmotnosti přes 70 kg</t>
  </si>
  <si>
    <t>1505035432</t>
  </si>
  <si>
    <t>https://podminky.urs.cz/item/CS_URS_2025_01/218204113</t>
  </si>
  <si>
    <t>218204125</t>
  </si>
  <si>
    <t>Demontáž patic stožárů osvětlení litinových</t>
  </si>
  <si>
    <t>1366027817</t>
  </si>
  <si>
    <t>https://podminky.urs.cz/item/CS_URS_2025_01/218204125</t>
  </si>
  <si>
    <t>153443628</t>
  </si>
  <si>
    <t>253642256</t>
  </si>
  <si>
    <t>-1575537903</t>
  </si>
  <si>
    <t>1836825183</t>
  </si>
  <si>
    <t>460905121</t>
  </si>
  <si>
    <t>Montáž kompaktního plastového pilíře pro rozvod nn samostatného šířky přes 38 do 55 cm (např. SS300, SR322, ER122, RVO)</t>
  </si>
  <si>
    <t>-949717004</t>
  </si>
  <si>
    <t>https://podminky.urs.cz/item/CS_URS_2025_01/460905121</t>
  </si>
  <si>
    <t>35711863R</t>
  </si>
  <si>
    <t>Pilíř se skříňi rozváděče, celoplastové provedení, hlavní vypínač 63A/3, přepěťová ochrana TYP 1+2, 3x jistič 16B/3, 3x stykač 40A/3, 1x jistič 6B/1 ovládání stykačů, spínač otočný z vnejší strany rozvaděče</t>
  </si>
  <si>
    <t>1540225590</t>
  </si>
  <si>
    <t>747348015</t>
  </si>
  <si>
    <t>-1096707963</t>
  </si>
  <si>
    <t>200191237</t>
  </si>
  <si>
    <t>-608371608</t>
  </si>
  <si>
    <t>1512933067</t>
  </si>
  <si>
    <t>754979989</t>
  </si>
  <si>
    <t>1004482360</t>
  </si>
  <si>
    <t>1606785151</t>
  </si>
  <si>
    <t>1480675083</t>
  </si>
  <si>
    <t>683196532</t>
  </si>
  <si>
    <t>-1773589904</t>
  </si>
  <si>
    <t>281406564</t>
  </si>
  <si>
    <t>-887737860</t>
  </si>
  <si>
    <t>2093856438</t>
  </si>
  <si>
    <t>1922728552</t>
  </si>
  <si>
    <t>-1121053532</t>
  </si>
  <si>
    <t>110294250</t>
  </si>
  <si>
    <t>-749633569</t>
  </si>
  <si>
    <t>-1891397686</t>
  </si>
  <si>
    <t>460871163</t>
  </si>
  <si>
    <t>Podklad vozovek a chodníků včetně rozprostření a úpravy z asfaltového betonu včetně zhutnění, tloušťky přes 10 do 15 cm</t>
  </si>
  <si>
    <t>-1132721626</t>
  </si>
  <si>
    <t>https://podminky.urs.cz/item/CS_URS_2025_01/460871163</t>
  </si>
  <si>
    <t>460881212</t>
  </si>
  <si>
    <t>Kryt vozovek a chodníků z asfaltového betonu vrstva ložní, tloušťky 5 cm</t>
  </si>
  <si>
    <t>-303764602</t>
  </si>
  <si>
    <t>https://podminky.urs.cz/item/CS_URS_2025_01/460881212</t>
  </si>
  <si>
    <t>468011144</t>
  </si>
  <si>
    <t>Odstranění podkladů nebo krytů komunikací včetně rozpojení na kusy a zarovnání styčné spáry ze živice, tloušťky přes 15 do 30 cm</t>
  </si>
  <si>
    <t>-669662027</t>
  </si>
  <si>
    <t>https://podminky.urs.cz/item/CS_URS_2025_01/468011144</t>
  </si>
  <si>
    <t>468041125</t>
  </si>
  <si>
    <t>Řezání spár v podkladu nebo krytu živičném, tloušťky přes 20 do 25 cm</t>
  </si>
  <si>
    <t>1786030049</t>
  </si>
  <si>
    <t>https://podminky.urs.cz/item/CS_URS_2025_01/468041125</t>
  </si>
  <si>
    <t>154128332</t>
  </si>
  <si>
    <t>210280003</t>
  </si>
  <si>
    <t>Zkoušky a prohlídky elektrických rozvodů a zařízení celková prohlídka, zkoušení, měření a vyhotovení revizní zprávy pro objem montážních prací přes 500 do 1000 tisíc Kč (revize)</t>
  </si>
  <si>
    <t>1512472877</t>
  </si>
  <si>
    <t>https://podminky.urs.cz/item/CS_URS_2025_01/210280003</t>
  </si>
  <si>
    <t>-91907214</t>
  </si>
  <si>
    <t>1304933582</t>
  </si>
  <si>
    <t>-831426897</t>
  </si>
  <si>
    <t>74</t>
  </si>
  <si>
    <t>-368617515</t>
  </si>
  <si>
    <t>SO11 - Luže</t>
  </si>
  <si>
    <t>-511178477</t>
  </si>
  <si>
    <t>NE21</t>
  </si>
  <si>
    <t>Svítidlo venkovního osvětlení TYP LU.1 - 224.3W, 28355lm, 3000K</t>
  </si>
  <si>
    <t>-1166117309</t>
  </si>
  <si>
    <t>10204428</t>
  </si>
  <si>
    <t>-1796997729</t>
  </si>
  <si>
    <t>-1977672638</t>
  </si>
  <si>
    <t>-183438649</t>
  </si>
  <si>
    <t>93451603</t>
  </si>
  <si>
    <t>31673000</t>
  </si>
  <si>
    <t>výložník obloukový jednoduchý k osvětlovacím stožárům uličním výška 1800mm vyložení 1500mm</t>
  </si>
  <si>
    <t>-1701969556</t>
  </si>
  <si>
    <t>-483256966</t>
  </si>
  <si>
    <t>-958413919</t>
  </si>
  <si>
    <t>-10336836</t>
  </si>
  <si>
    <t>945579598</t>
  </si>
  <si>
    <t>2061312959</t>
  </si>
  <si>
    <t>34112312</t>
  </si>
  <si>
    <t>kabel instalační jádro Al plné izolace PVC plášť PVC 450/750V (AYKY) 4x10mm2</t>
  </si>
  <si>
    <t>1019351978</t>
  </si>
  <si>
    <t>1263843921</t>
  </si>
  <si>
    <t>-490377674</t>
  </si>
  <si>
    <t>-1208605847</t>
  </si>
  <si>
    <t>1513927082</t>
  </si>
  <si>
    <t>-1046311435</t>
  </si>
  <si>
    <t>1169516630</t>
  </si>
  <si>
    <t>1417587713</t>
  </si>
  <si>
    <t>1673922630</t>
  </si>
  <si>
    <t>1438232054</t>
  </si>
  <si>
    <t>-193765779</t>
  </si>
  <si>
    <t>-802433357</t>
  </si>
  <si>
    <t>-859634750</t>
  </si>
  <si>
    <t>2112165285</t>
  </si>
  <si>
    <t>1349564954</t>
  </si>
  <si>
    <t>805499108</t>
  </si>
  <si>
    <t>697122945</t>
  </si>
  <si>
    <t>687281516</t>
  </si>
  <si>
    <t>-1432504464</t>
  </si>
  <si>
    <t>-387309928</t>
  </si>
  <si>
    <t>511652061</t>
  </si>
  <si>
    <t>416979843</t>
  </si>
  <si>
    <t>-1802240809</t>
  </si>
  <si>
    <t>1009770301</t>
  </si>
  <si>
    <t>24143312</t>
  </si>
  <si>
    <t>-11954800</t>
  </si>
  <si>
    <t>1536525675</t>
  </si>
  <si>
    <t>-1617169651</t>
  </si>
  <si>
    <t>-822139324</t>
  </si>
  <si>
    <t>-2093666316</t>
  </si>
  <si>
    <t>1703230713</t>
  </si>
  <si>
    <t>1282452214</t>
  </si>
  <si>
    <t>-320666671</t>
  </si>
  <si>
    <t>554633267</t>
  </si>
  <si>
    <t>1515151648</t>
  </si>
  <si>
    <t>-1709827914</t>
  </si>
  <si>
    <t>-851077054</t>
  </si>
  <si>
    <t>-1438181275</t>
  </si>
  <si>
    <t>1956587170</t>
  </si>
  <si>
    <t>-2018450762</t>
  </si>
  <si>
    <t>401653460</t>
  </si>
  <si>
    <t>1640825555</t>
  </si>
  <si>
    <t>1397843180</t>
  </si>
  <si>
    <t>2145110692</t>
  </si>
  <si>
    <t>-1439649594</t>
  </si>
  <si>
    <t>810604946</t>
  </si>
  <si>
    <t>-1761446716</t>
  </si>
  <si>
    <t>777249350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</si>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</sst>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10203901" TargetMode="External" /><Relationship Id="rId2" Type="http://schemas.openxmlformats.org/officeDocument/2006/relationships/hyperlink" Target="https://podminky.urs.cz/item/CS_URS_2025_01/210204011" TargetMode="External" /><Relationship Id="rId3" Type="http://schemas.openxmlformats.org/officeDocument/2006/relationships/hyperlink" Target="https://podminky.urs.cz/item/CS_URS_2025_01/210204104" TargetMode="External" /><Relationship Id="rId4" Type="http://schemas.openxmlformats.org/officeDocument/2006/relationships/hyperlink" Target="https://podminky.urs.cz/item/CS_URS_2025_01/210204100" TargetMode="External" /><Relationship Id="rId5" Type="http://schemas.openxmlformats.org/officeDocument/2006/relationships/hyperlink" Target="https://podminky.urs.cz/item/CS_URS_2025_01/210204202" TargetMode="External" /><Relationship Id="rId6" Type="http://schemas.openxmlformats.org/officeDocument/2006/relationships/hyperlink" Target="https://podminky.urs.cz/item/CS_URS_2025_01/210204203" TargetMode="External" /><Relationship Id="rId7" Type="http://schemas.openxmlformats.org/officeDocument/2006/relationships/hyperlink" Target="https://podminky.urs.cz/item/CS_URS_2025_01/210812011" TargetMode="External" /><Relationship Id="rId8" Type="http://schemas.openxmlformats.org/officeDocument/2006/relationships/hyperlink" Target="https://podminky.urs.cz/item/CS_URS_2025_01/741110002" TargetMode="External" /><Relationship Id="rId9" Type="http://schemas.openxmlformats.org/officeDocument/2006/relationships/hyperlink" Target="https://podminky.urs.cz/item/CS_URS_2025_01/460932132" TargetMode="External" /><Relationship Id="rId10" Type="http://schemas.openxmlformats.org/officeDocument/2006/relationships/hyperlink" Target="https://podminky.urs.cz/item/CS_URS_2025_01/741910601" TargetMode="External" /><Relationship Id="rId11" Type="http://schemas.openxmlformats.org/officeDocument/2006/relationships/hyperlink" Target="https://podminky.urs.cz/item/CS_URS_2025_01/741112022" TargetMode="External" /><Relationship Id="rId12" Type="http://schemas.openxmlformats.org/officeDocument/2006/relationships/hyperlink" Target="https://podminky.urs.cz/item/CS_URS_2025_01/210812063" TargetMode="External" /><Relationship Id="rId13" Type="http://schemas.openxmlformats.org/officeDocument/2006/relationships/hyperlink" Target="https://podminky.urs.cz/item/CS_URS_2025_01/210101233" TargetMode="External" /><Relationship Id="rId14" Type="http://schemas.openxmlformats.org/officeDocument/2006/relationships/hyperlink" Target="https://podminky.urs.cz/item/CS_URS_2025_01/210220022" TargetMode="External" /><Relationship Id="rId15" Type="http://schemas.openxmlformats.org/officeDocument/2006/relationships/hyperlink" Target="https://podminky.urs.cz/item/CS_URS_2025_01/460791113" TargetMode="External" /><Relationship Id="rId16" Type="http://schemas.openxmlformats.org/officeDocument/2006/relationships/hyperlink" Target="https://podminky.urs.cz/item/CS_URS_2025_01/210100001" TargetMode="External" /><Relationship Id="rId17" Type="http://schemas.openxmlformats.org/officeDocument/2006/relationships/hyperlink" Target="https://podminky.urs.cz/item/CS_URS_2025_01/210100003" TargetMode="External" /><Relationship Id="rId18" Type="http://schemas.openxmlformats.org/officeDocument/2006/relationships/hyperlink" Target="https://podminky.urs.cz/item/CS_URS_2025_01/218202016" TargetMode="External" /><Relationship Id="rId19" Type="http://schemas.openxmlformats.org/officeDocument/2006/relationships/hyperlink" Target="https://podminky.urs.cz/item/CS_URS_2025_01/218204011" TargetMode="External" /><Relationship Id="rId20" Type="http://schemas.openxmlformats.org/officeDocument/2006/relationships/hyperlink" Target="https://podminky.urs.cz/item/CS_URS_2025_01/218204202" TargetMode="External" /><Relationship Id="rId21" Type="http://schemas.openxmlformats.org/officeDocument/2006/relationships/hyperlink" Target="https://podminky.urs.cz/item/CS_URS_2025_01/218204203" TargetMode="External" /><Relationship Id="rId22" Type="http://schemas.openxmlformats.org/officeDocument/2006/relationships/hyperlink" Target="https://podminky.urs.cz/item/CS_URS_2025_01/218100001" TargetMode="External" /><Relationship Id="rId23" Type="http://schemas.openxmlformats.org/officeDocument/2006/relationships/hyperlink" Target="https://podminky.urs.cz/item/CS_URS_2025_01/218100003" TargetMode="External" /><Relationship Id="rId24" Type="http://schemas.openxmlformats.org/officeDocument/2006/relationships/hyperlink" Target="https://podminky.urs.cz/item/CS_URS_2025_01/218900601" TargetMode="External" /><Relationship Id="rId25" Type="http://schemas.openxmlformats.org/officeDocument/2006/relationships/hyperlink" Target="https://podminky.urs.cz/item/CS_URS_2025_01/460091112" TargetMode="External" /><Relationship Id="rId26" Type="http://schemas.openxmlformats.org/officeDocument/2006/relationships/hyperlink" Target="https://podminky.urs.cz/item/CS_URS_2025_01/460131113" TargetMode="External" /><Relationship Id="rId27" Type="http://schemas.openxmlformats.org/officeDocument/2006/relationships/hyperlink" Target="https://podminky.urs.cz/item/CS_URS_2025_01/460391123" TargetMode="External" /><Relationship Id="rId28" Type="http://schemas.openxmlformats.org/officeDocument/2006/relationships/hyperlink" Target="https://podminky.urs.cz/item/CS_URS_2025_01/460191113" TargetMode="External" /><Relationship Id="rId29" Type="http://schemas.openxmlformats.org/officeDocument/2006/relationships/hyperlink" Target="https://podminky.urs.cz/item/CS_URS_2025_01/460371111" TargetMode="External" /><Relationship Id="rId30" Type="http://schemas.openxmlformats.org/officeDocument/2006/relationships/hyperlink" Target="https://podminky.urs.cz/item/CS_URS_2025_01/460381111" TargetMode="External" /><Relationship Id="rId31" Type="http://schemas.openxmlformats.org/officeDocument/2006/relationships/hyperlink" Target="https://podminky.urs.cz/item/CS_URS_2025_01/468051121" TargetMode="External" /><Relationship Id="rId32" Type="http://schemas.openxmlformats.org/officeDocument/2006/relationships/hyperlink" Target="https://podminky.urs.cz/item/CS_URS_2025_01/460641411" TargetMode="External" /><Relationship Id="rId33" Type="http://schemas.openxmlformats.org/officeDocument/2006/relationships/hyperlink" Target="https://podminky.urs.cz/item/CS_URS_2025_01/460641412" TargetMode="External" /><Relationship Id="rId34" Type="http://schemas.openxmlformats.org/officeDocument/2006/relationships/hyperlink" Target="https://podminky.urs.cz/item/CS_URS_2025_01/460641113" TargetMode="External" /><Relationship Id="rId35" Type="http://schemas.openxmlformats.org/officeDocument/2006/relationships/hyperlink" Target="https://podminky.urs.cz/item/CS_URS_2025_01/469972111" TargetMode="External" /><Relationship Id="rId36" Type="http://schemas.openxmlformats.org/officeDocument/2006/relationships/hyperlink" Target="https://podminky.urs.cz/item/CS_URS_2025_01/469972121" TargetMode="External" /><Relationship Id="rId37" Type="http://schemas.openxmlformats.org/officeDocument/2006/relationships/hyperlink" Target="https://podminky.urs.cz/item/CS_URS_2025_01/460361111" TargetMode="External" /><Relationship Id="rId38" Type="http://schemas.openxmlformats.org/officeDocument/2006/relationships/hyperlink" Target="https://podminky.urs.cz/item/CS_URS_2025_01/469973114" TargetMode="External" /><Relationship Id="rId39" Type="http://schemas.openxmlformats.org/officeDocument/2006/relationships/hyperlink" Target="https://podminky.urs.cz/item/CS_URS_2025_01/469973115" TargetMode="External" /><Relationship Id="rId40" Type="http://schemas.openxmlformats.org/officeDocument/2006/relationships/hyperlink" Target="https://podminky.urs.cz/item/CS_URS_2025_01/469973116" TargetMode="External" /><Relationship Id="rId41" Type="http://schemas.openxmlformats.org/officeDocument/2006/relationships/hyperlink" Target="https://podminky.urs.cz/item/CS_URS_2025_01/013254000" TargetMode="External" /><Relationship Id="rId42" Type="http://schemas.openxmlformats.org/officeDocument/2006/relationships/hyperlink" Target="https://podminky.urs.cz/item/CS_URS_2025_01/210280002" TargetMode="External" /><Relationship Id="rId43" Type="http://schemas.openxmlformats.org/officeDocument/2006/relationships/hyperlink" Target="https://podminky.urs.cz/item/CS_URS_2025_01/030001000" TargetMode="External" /><Relationship Id="rId44" Type="http://schemas.openxmlformats.org/officeDocument/2006/relationships/hyperlink" Target="https://podminky.urs.cz/item/CS_URS_2025_01/034303000" TargetMode="External" /><Relationship Id="rId45" Type="http://schemas.openxmlformats.org/officeDocument/2006/relationships/hyperlink" Target="https://podminky.urs.cz/item/CS_URS_2025_01/045303000" TargetMode="External" /><Relationship Id="rId46" Type="http://schemas.openxmlformats.org/officeDocument/2006/relationships/hyperlink" Target="https://podminky.urs.cz/item/CS_URS_2025_01/079002000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10203901" TargetMode="External" /><Relationship Id="rId2" Type="http://schemas.openxmlformats.org/officeDocument/2006/relationships/hyperlink" Target="https://podminky.urs.cz/item/CS_URS_2025_01/210204011" TargetMode="External" /><Relationship Id="rId3" Type="http://schemas.openxmlformats.org/officeDocument/2006/relationships/hyperlink" Target="https://podminky.urs.cz/item/CS_URS_2025_01/210204104" TargetMode="External" /><Relationship Id="rId4" Type="http://schemas.openxmlformats.org/officeDocument/2006/relationships/hyperlink" Target="https://podminky.urs.cz/item/CS_URS_2025_01/210204106" TargetMode="External" /><Relationship Id="rId5" Type="http://schemas.openxmlformats.org/officeDocument/2006/relationships/hyperlink" Target="https://podminky.urs.cz/item/CS_URS_2025_01/210204202" TargetMode="External" /><Relationship Id="rId6" Type="http://schemas.openxmlformats.org/officeDocument/2006/relationships/hyperlink" Target="https://podminky.urs.cz/item/CS_URS_2025_01/210204203" TargetMode="External" /><Relationship Id="rId7" Type="http://schemas.openxmlformats.org/officeDocument/2006/relationships/hyperlink" Target="https://podminky.urs.cz/item/CS_URS_2025_01/210812011" TargetMode="External" /><Relationship Id="rId8" Type="http://schemas.openxmlformats.org/officeDocument/2006/relationships/hyperlink" Target="https://podminky.urs.cz/item/CS_URS_2025_01/210902011" TargetMode="External" /><Relationship Id="rId9" Type="http://schemas.openxmlformats.org/officeDocument/2006/relationships/hyperlink" Target="https://podminky.urs.cz/item/CS_URS_2025_01/210812033" TargetMode="External" /><Relationship Id="rId10" Type="http://schemas.openxmlformats.org/officeDocument/2006/relationships/hyperlink" Target="https://podminky.urs.cz/item/CS_URS_2025_01/210101233" TargetMode="External" /><Relationship Id="rId11" Type="http://schemas.openxmlformats.org/officeDocument/2006/relationships/hyperlink" Target="https://podminky.urs.cz/item/CS_URS_2025_01/210220022" TargetMode="External" /><Relationship Id="rId12" Type="http://schemas.openxmlformats.org/officeDocument/2006/relationships/hyperlink" Target="https://podminky.urs.cz/item/CS_URS_2025_01/460791113" TargetMode="External" /><Relationship Id="rId13" Type="http://schemas.openxmlformats.org/officeDocument/2006/relationships/hyperlink" Target="https://podminky.urs.cz/item/CS_URS_2025_01/210100001" TargetMode="External" /><Relationship Id="rId14" Type="http://schemas.openxmlformats.org/officeDocument/2006/relationships/hyperlink" Target="https://podminky.urs.cz/item/CS_URS_2025_01/210100003" TargetMode="External" /><Relationship Id="rId15" Type="http://schemas.openxmlformats.org/officeDocument/2006/relationships/hyperlink" Target="https://podminky.urs.cz/item/CS_URS_2025_01/218202016" TargetMode="External" /><Relationship Id="rId16" Type="http://schemas.openxmlformats.org/officeDocument/2006/relationships/hyperlink" Target="https://podminky.urs.cz/item/CS_URS_2025_01/218204011" TargetMode="External" /><Relationship Id="rId17" Type="http://schemas.openxmlformats.org/officeDocument/2006/relationships/hyperlink" Target="https://podminky.urs.cz/item/CS_URS_2025_01/218204104" TargetMode="External" /><Relationship Id="rId18" Type="http://schemas.openxmlformats.org/officeDocument/2006/relationships/hyperlink" Target="https://podminky.urs.cz/item/CS_URS_2025_01/218204113" TargetMode="External" /><Relationship Id="rId19" Type="http://schemas.openxmlformats.org/officeDocument/2006/relationships/hyperlink" Target="https://podminky.urs.cz/item/CS_URS_2025_01/218204125" TargetMode="External" /><Relationship Id="rId20" Type="http://schemas.openxmlformats.org/officeDocument/2006/relationships/hyperlink" Target="https://podminky.urs.cz/item/CS_URS_2025_01/218204202" TargetMode="External" /><Relationship Id="rId21" Type="http://schemas.openxmlformats.org/officeDocument/2006/relationships/hyperlink" Target="https://podminky.urs.cz/item/CS_URS_2025_01/218100001" TargetMode="External" /><Relationship Id="rId22" Type="http://schemas.openxmlformats.org/officeDocument/2006/relationships/hyperlink" Target="https://podminky.urs.cz/item/CS_URS_2025_01/218100003" TargetMode="External" /><Relationship Id="rId23" Type="http://schemas.openxmlformats.org/officeDocument/2006/relationships/hyperlink" Target="https://podminky.urs.cz/item/CS_URS_2025_01/218900601" TargetMode="External" /><Relationship Id="rId24" Type="http://schemas.openxmlformats.org/officeDocument/2006/relationships/hyperlink" Target="https://podminky.urs.cz/item/CS_URS_2025_01/460905121" TargetMode="External" /><Relationship Id="rId25" Type="http://schemas.openxmlformats.org/officeDocument/2006/relationships/hyperlink" Target="https://podminky.urs.cz/item/CS_URS_2025_01/460091112" TargetMode="External" /><Relationship Id="rId26" Type="http://schemas.openxmlformats.org/officeDocument/2006/relationships/hyperlink" Target="https://podminky.urs.cz/item/CS_URS_2025_01/460131113" TargetMode="External" /><Relationship Id="rId27" Type="http://schemas.openxmlformats.org/officeDocument/2006/relationships/hyperlink" Target="https://podminky.urs.cz/item/CS_URS_2025_01/460391123" TargetMode="External" /><Relationship Id="rId28" Type="http://schemas.openxmlformats.org/officeDocument/2006/relationships/hyperlink" Target="https://podminky.urs.cz/item/CS_URS_2025_01/460191113" TargetMode="External" /><Relationship Id="rId29" Type="http://schemas.openxmlformats.org/officeDocument/2006/relationships/hyperlink" Target="https://podminky.urs.cz/item/CS_URS_2025_01/460371111" TargetMode="External" /><Relationship Id="rId30" Type="http://schemas.openxmlformats.org/officeDocument/2006/relationships/hyperlink" Target="https://podminky.urs.cz/item/CS_URS_2025_01/460381111" TargetMode="External" /><Relationship Id="rId31" Type="http://schemas.openxmlformats.org/officeDocument/2006/relationships/hyperlink" Target="https://podminky.urs.cz/item/CS_URS_2025_01/468051121" TargetMode="External" /><Relationship Id="rId32" Type="http://schemas.openxmlformats.org/officeDocument/2006/relationships/hyperlink" Target="https://podminky.urs.cz/item/CS_URS_2025_01/460641411" TargetMode="External" /><Relationship Id="rId33" Type="http://schemas.openxmlformats.org/officeDocument/2006/relationships/hyperlink" Target="https://podminky.urs.cz/item/CS_URS_2025_01/460641412" TargetMode="External" /><Relationship Id="rId34" Type="http://schemas.openxmlformats.org/officeDocument/2006/relationships/hyperlink" Target="https://podminky.urs.cz/item/CS_URS_2025_01/460641113" TargetMode="External" /><Relationship Id="rId35" Type="http://schemas.openxmlformats.org/officeDocument/2006/relationships/hyperlink" Target="https://podminky.urs.cz/item/CS_URS_2025_01/469972111" TargetMode="External" /><Relationship Id="rId36" Type="http://schemas.openxmlformats.org/officeDocument/2006/relationships/hyperlink" Target="https://podminky.urs.cz/item/CS_URS_2025_01/469972121" TargetMode="External" /><Relationship Id="rId37" Type="http://schemas.openxmlformats.org/officeDocument/2006/relationships/hyperlink" Target="https://podminky.urs.cz/item/CS_URS_2025_01/460361111" TargetMode="External" /><Relationship Id="rId38" Type="http://schemas.openxmlformats.org/officeDocument/2006/relationships/hyperlink" Target="https://podminky.urs.cz/item/CS_URS_2025_01/469973114" TargetMode="External" /><Relationship Id="rId39" Type="http://schemas.openxmlformats.org/officeDocument/2006/relationships/hyperlink" Target="https://podminky.urs.cz/item/CS_URS_2025_01/469973115" TargetMode="External" /><Relationship Id="rId40" Type="http://schemas.openxmlformats.org/officeDocument/2006/relationships/hyperlink" Target="https://podminky.urs.cz/item/CS_URS_2025_01/469973116" TargetMode="External" /><Relationship Id="rId41" Type="http://schemas.openxmlformats.org/officeDocument/2006/relationships/hyperlink" Target="https://podminky.urs.cz/item/CS_URS_2025_01/460871163" TargetMode="External" /><Relationship Id="rId42" Type="http://schemas.openxmlformats.org/officeDocument/2006/relationships/hyperlink" Target="https://podminky.urs.cz/item/CS_URS_2025_01/460881212" TargetMode="External" /><Relationship Id="rId43" Type="http://schemas.openxmlformats.org/officeDocument/2006/relationships/hyperlink" Target="https://podminky.urs.cz/item/CS_URS_2025_01/468011144" TargetMode="External" /><Relationship Id="rId44" Type="http://schemas.openxmlformats.org/officeDocument/2006/relationships/hyperlink" Target="https://podminky.urs.cz/item/CS_URS_2025_01/468041125" TargetMode="External" /><Relationship Id="rId45" Type="http://schemas.openxmlformats.org/officeDocument/2006/relationships/hyperlink" Target="https://podminky.urs.cz/item/CS_URS_2025_01/013254000" TargetMode="External" /><Relationship Id="rId46" Type="http://schemas.openxmlformats.org/officeDocument/2006/relationships/hyperlink" Target="https://podminky.urs.cz/item/CS_URS_2025_01/210280003" TargetMode="External" /><Relationship Id="rId47" Type="http://schemas.openxmlformats.org/officeDocument/2006/relationships/hyperlink" Target="https://podminky.urs.cz/item/CS_URS_2025_01/030001000" TargetMode="External" /><Relationship Id="rId48" Type="http://schemas.openxmlformats.org/officeDocument/2006/relationships/hyperlink" Target="https://podminky.urs.cz/item/CS_URS_2025_01/034303000" TargetMode="External" /><Relationship Id="rId49" Type="http://schemas.openxmlformats.org/officeDocument/2006/relationships/hyperlink" Target="https://podminky.urs.cz/item/CS_URS_2025_01/045303000" TargetMode="External" /><Relationship Id="rId50" Type="http://schemas.openxmlformats.org/officeDocument/2006/relationships/hyperlink" Target="https://podminky.urs.cz/item/CS_URS_2025_01/079002000" TargetMode="External" /><Relationship Id="rId5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10203901" TargetMode="External" /><Relationship Id="rId2" Type="http://schemas.openxmlformats.org/officeDocument/2006/relationships/hyperlink" Target="https://podminky.urs.cz/item/CS_URS_2025_01/210204011" TargetMode="External" /><Relationship Id="rId3" Type="http://schemas.openxmlformats.org/officeDocument/2006/relationships/hyperlink" Target="https://podminky.urs.cz/item/CS_URS_2025_01/210204104" TargetMode="External" /><Relationship Id="rId4" Type="http://schemas.openxmlformats.org/officeDocument/2006/relationships/hyperlink" Target="https://podminky.urs.cz/item/CS_URS_2025_01/210204202" TargetMode="External" /><Relationship Id="rId5" Type="http://schemas.openxmlformats.org/officeDocument/2006/relationships/hyperlink" Target="https://podminky.urs.cz/item/CS_URS_2025_01/210812011" TargetMode="External" /><Relationship Id="rId6" Type="http://schemas.openxmlformats.org/officeDocument/2006/relationships/hyperlink" Target="https://podminky.urs.cz/item/CS_URS_2025_01/210902011" TargetMode="External" /><Relationship Id="rId7" Type="http://schemas.openxmlformats.org/officeDocument/2006/relationships/hyperlink" Target="https://podminky.urs.cz/item/CS_URS_2025_01/210101233" TargetMode="External" /><Relationship Id="rId8" Type="http://schemas.openxmlformats.org/officeDocument/2006/relationships/hyperlink" Target="https://podminky.urs.cz/item/CS_URS_2025_01/210220022" TargetMode="External" /><Relationship Id="rId9" Type="http://schemas.openxmlformats.org/officeDocument/2006/relationships/hyperlink" Target="https://podminky.urs.cz/item/CS_URS_2025_01/460791113" TargetMode="External" /><Relationship Id="rId10" Type="http://schemas.openxmlformats.org/officeDocument/2006/relationships/hyperlink" Target="https://podminky.urs.cz/item/CS_URS_2025_01/210100001" TargetMode="External" /><Relationship Id="rId11" Type="http://schemas.openxmlformats.org/officeDocument/2006/relationships/hyperlink" Target="https://podminky.urs.cz/item/CS_URS_2025_01/210100003" TargetMode="External" /><Relationship Id="rId12" Type="http://schemas.openxmlformats.org/officeDocument/2006/relationships/hyperlink" Target="https://podminky.urs.cz/item/CS_URS_2025_01/218202016" TargetMode="External" /><Relationship Id="rId13" Type="http://schemas.openxmlformats.org/officeDocument/2006/relationships/hyperlink" Target="https://podminky.urs.cz/item/CS_URS_2025_01/218204011" TargetMode="External" /><Relationship Id="rId14" Type="http://schemas.openxmlformats.org/officeDocument/2006/relationships/hyperlink" Target="https://podminky.urs.cz/item/CS_URS_2025_01/218204104" TargetMode="External" /><Relationship Id="rId15" Type="http://schemas.openxmlformats.org/officeDocument/2006/relationships/hyperlink" Target="https://podminky.urs.cz/item/CS_URS_2025_01/218204125" TargetMode="External" /><Relationship Id="rId16" Type="http://schemas.openxmlformats.org/officeDocument/2006/relationships/hyperlink" Target="https://podminky.urs.cz/item/CS_URS_2025_01/218204202" TargetMode="External" /><Relationship Id="rId17" Type="http://schemas.openxmlformats.org/officeDocument/2006/relationships/hyperlink" Target="https://podminky.urs.cz/item/CS_URS_2025_01/218100001" TargetMode="External" /><Relationship Id="rId18" Type="http://schemas.openxmlformats.org/officeDocument/2006/relationships/hyperlink" Target="https://podminky.urs.cz/item/CS_URS_2025_01/218100003" TargetMode="External" /><Relationship Id="rId19" Type="http://schemas.openxmlformats.org/officeDocument/2006/relationships/hyperlink" Target="https://podminky.urs.cz/item/CS_URS_2025_01/218900601" TargetMode="External" /><Relationship Id="rId20" Type="http://schemas.openxmlformats.org/officeDocument/2006/relationships/hyperlink" Target="https://podminky.urs.cz/item/CS_URS_2025_01/460091112" TargetMode="External" /><Relationship Id="rId21" Type="http://schemas.openxmlformats.org/officeDocument/2006/relationships/hyperlink" Target="https://podminky.urs.cz/item/CS_URS_2025_01/460131113" TargetMode="External" /><Relationship Id="rId22" Type="http://schemas.openxmlformats.org/officeDocument/2006/relationships/hyperlink" Target="https://podminky.urs.cz/item/CS_URS_2025_01/460391123" TargetMode="External" /><Relationship Id="rId23" Type="http://schemas.openxmlformats.org/officeDocument/2006/relationships/hyperlink" Target="https://podminky.urs.cz/item/CS_URS_2025_01/460191113" TargetMode="External" /><Relationship Id="rId24" Type="http://schemas.openxmlformats.org/officeDocument/2006/relationships/hyperlink" Target="https://podminky.urs.cz/item/CS_URS_2025_01/460371111" TargetMode="External" /><Relationship Id="rId25" Type="http://schemas.openxmlformats.org/officeDocument/2006/relationships/hyperlink" Target="https://podminky.urs.cz/item/CS_URS_2025_01/460381111" TargetMode="External" /><Relationship Id="rId26" Type="http://schemas.openxmlformats.org/officeDocument/2006/relationships/hyperlink" Target="https://podminky.urs.cz/item/CS_URS_2025_01/468051121" TargetMode="External" /><Relationship Id="rId27" Type="http://schemas.openxmlformats.org/officeDocument/2006/relationships/hyperlink" Target="https://podminky.urs.cz/item/CS_URS_2025_01/460641411" TargetMode="External" /><Relationship Id="rId28" Type="http://schemas.openxmlformats.org/officeDocument/2006/relationships/hyperlink" Target="https://podminky.urs.cz/item/CS_URS_2025_01/460641412" TargetMode="External" /><Relationship Id="rId29" Type="http://schemas.openxmlformats.org/officeDocument/2006/relationships/hyperlink" Target="https://podminky.urs.cz/item/CS_URS_2025_01/460641113" TargetMode="External" /><Relationship Id="rId30" Type="http://schemas.openxmlformats.org/officeDocument/2006/relationships/hyperlink" Target="https://podminky.urs.cz/item/CS_URS_2025_01/469972111" TargetMode="External" /><Relationship Id="rId31" Type="http://schemas.openxmlformats.org/officeDocument/2006/relationships/hyperlink" Target="https://podminky.urs.cz/item/CS_URS_2025_01/469972121" TargetMode="External" /><Relationship Id="rId32" Type="http://schemas.openxmlformats.org/officeDocument/2006/relationships/hyperlink" Target="https://podminky.urs.cz/item/CS_URS_2025_01/460361111" TargetMode="External" /><Relationship Id="rId33" Type="http://schemas.openxmlformats.org/officeDocument/2006/relationships/hyperlink" Target="https://podminky.urs.cz/item/CS_URS_2025_01/469973114" TargetMode="External" /><Relationship Id="rId34" Type="http://schemas.openxmlformats.org/officeDocument/2006/relationships/hyperlink" Target="https://podminky.urs.cz/item/CS_URS_2025_01/469973115" TargetMode="External" /><Relationship Id="rId35" Type="http://schemas.openxmlformats.org/officeDocument/2006/relationships/hyperlink" Target="https://podminky.urs.cz/item/CS_URS_2025_01/469973116" TargetMode="External" /><Relationship Id="rId36" Type="http://schemas.openxmlformats.org/officeDocument/2006/relationships/hyperlink" Target="https://podminky.urs.cz/item/CS_URS_2025_01/460871163" TargetMode="External" /><Relationship Id="rId37" Type="http://schemas.openxmlformats.org/officeDocument/2006/relationships/hyperlink" Target="https://podminky.urs.cz/item/CS_URS_2025_01/460881212" TargetMode="External" /><Relationship Id="rId38" Type="http://schemas.openxmlformats.org/officeDocument/2006/relationships/hyperlink" Target="https://podminky.urs.cz/item/CS_URS_2025_01/468011144" TargetMode="External" /><Relationship Id="rId39" Type="http://schemas.openxmlformats.org/officeDocument/2006/relationships/hyperlink" Target="https://podminky.urs.cz/item/CS_URS_2025_01/468041125" TargetMode="External" /><Relationship Id="rId40" Type="http://schemas.openxmlformats.org/officeDocument/2006/relationships/hyperlink" Target="https://podminky.urs.cz/item/CS_URS_2025_01/013254000" TargetMode="External" /><Relationship Id="rId41" Type="http://schemas.openxmlformats.org/officeDocument/2006/relationships/hyperlink" Target="https://podminky.urs.cz/item/CS_URS_2025_01/210280002" TargetMode="External" /><Relationship Id="rId42" Type="http://schemas.openxmlformats.org/officeDocument/2006/relationships/hyperlink" Target="https://podminky.urs.cz/item/CS_URS_2025_01/030001000" TargetMode="External" /><Relationship Id="rId43" Type="http://schemas.openxmlformats.org/officeDocument/2006/relationships/hyperlink" Target="https://podminky.urs.cz/item/CS_URS_2025_01/034303000" TargetMode="External" /><Relationship Id="rId44" Type="http://schemas.openxmlformats.org/officeDocument/2006/relationships/hyperlink" Target="https://podminky.urs.cz/item/CS_URS_2025_01/045303000" TargetMode="External" /><Relationship Id="rId45" Type="http://schemas.openxmlformats.org/officeDocument/2006/relationships/hyperlink" Target="https://podminky.urs.cz/item/CS_URS_2025_01/079002000" TargetMode="External" /><Relationship Id="rId4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2025/08/01/04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SÚS PK - výměna venkovního osvětlení (Chrudimsko)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Pardubický kraj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1. 9. 2025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Správa a údržba silnic Pardubického kraj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Jaroslav Kulička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'SO09 - Třemošnice'!J30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'SO09 - Třemošnice'!P87</f>
        <v>0</v>
      </c>
      <c r="AV55" s="119">
        <f>'SO09 - Třemošnice'!J33</f>
        <v>0</v>
      </c>
      <c r="AW55" s="119">
        <f>'SO09 - Třemošnice'!J34</f>
        <v>0</v>
      </c>
      <c r="AX55" s="119">
        <f>'SO09 - Třemošnice'!J35</f>
        <v>0</v>
      </c>
      <c r="AY55" s="119">
        <f>'SO09 - Třemošnice'!J36</f>
        <v>0</v>
      </c>
      <c r="AZ55" s="119">
        <f>'SO09 - Třemošnice'!F33</f>
        <v>0</v>
      </c>
      <c r="BA55" s="119">
        <f>'SO09 - Třemošnice'!F34</f>
        <v>0</v>
      </c>
      <c r="BB55" s="119">
        <f>'SO09 - Třemošnice'!F35</f>
        <v>0</v>
      </c>
      <c r="BC55" s="119">
        <f>'SO09 - Třemošnice'!F36</f>
        <v>0</v>
      </c>
      <c r="BD55" s="121">
        <f>'SO09 - Třemošnice'!F37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'SO10 - Hlinsko'!J30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18">
        <v>0</v>
      </c>
      <c r="AT56" s="119">
        <f>ROUND(SUM(AV56:AW56),2)</f>
        <v>0</v>
      </c>
      <c r="AU56" s="120">
        <f>'SO10 - Hlinsko'!P87</f>
        <v>0</v>
      </c>
      <c r="AV56" s="119">
        <f>'SO10 - Hlinsko'!J33</f>
        <v>0</v>
      </c>
      <c r="AW56" s="119">
        <f>'SO10 - Hlinsko'!J34</f>
        <v>0</v>
      </c>
      <c r="AX56" s="119">
        <f>'SO10 - Hlinsko'!J35</f>
        <v>0</v>
      </c>
      <c r="AY56" s="119">
        <f>'SO10 - Hlinsko'!J36</f>
        <v>0</v>
      </c>
      <c r="AZ56" s="119">
        <f>'SO10 - Hlinsko'!F33</f>
        <v>0</v>
      </c>
      <c r="BA56" s="119">
        <f>'SO10 - Hlinsko'!F34</f>
        <v>0</v>
      </c>
      <c r="BB56" s="119">
        <f>'SO10 - Hlinsko'!F35</f>
        <v>0</v>
      </c>
      <c r="BC56" s="119">
        <f>'SO10 - Hlinsko'!F36</f>
        <v>0</v>
      </c>
      <c r="BD56" s="121">
        <f>'SO10 - Hlinsko'!F37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'SO11 - Luže'!J30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79</v>
      </c>
      <c r="AR57" s="117"/>
      <c r="AS57" s="123">
        <v>0</v>
      </c>
      <c r="AT57" s="124">
        <f>ROUND(SUM(AV57:AW57),2)</f>
        <v>0</v>
      </c>
      <c r="AU57" s="125">
        <f>'SO11 - Luže'!P87</f>
        <v>0</v>
      </c>
      <c r="AV57" s="124">
        <f>'SO11 - Luže'!J33</f>
        <v>0</v>
      </c>
      <c r="AW57" s="124">
        <f>'SO11 - Luže'!J34</f>
        <v>0</v>
      </c>
      <c r="AX57" s="124">
        <f>'SO11 - Luže'!J35</f>
        <v>0</v>
      </c>
      <c r="AY57" s="124">
        <f>'SO11 - Luže'!J36</f>
        <v>0</v>
      </c>
      <c r="AZ57" s="124">
        <f>'SO11 - Luže'!F33</f>
        <v>0</v>
      </c>
      <c r="BA57" s="124">
        <f>'SO11 - Luže'!F34</f>
        <v>0</v>
      </c>
      <c r="BB57" s="124">
        <f>'SO11 - Luže'!F35</f>
        <v>0</v>
      </c>
      <c r="BC57" s="124">
        <f>'SO11 - Luže'!F36</f>
        <v>0</v>
      </c>
      <c r="BD57" s="126">
        <f>'SO11 - Luže'!F37</f>
        <v>0</v>
      </c>
      <c r="BE57" s="7"/>
      <c r="BT57" s="122" t="s">
        <v>80</v>
      </c>
      <c r="BV57" s="122" t="s">
        <v>74</v>
      </c>
      <c r="BW57" s="122" t="s">
        <v>88</v>
      </c>
      <c r="BX57" s="122" t="s">
        <v>5</v>
      </c>
      <c r="CL57" s="122" t="s">
        <v>19</v>
      </c>
      <c r="CM57" s="122" t="s">
        <v>82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0+e6VQXJ28pgzCYpqkANKbtEUbXc93fPnuFcUMwcsDo3JqikewcPdaz0XTela6v96NjwfaR6RVmzfmkXHFIQMg==" hashValue="H1TJ2XIb3eogUnssjOUk/9Dz7GVAQ7UgN7ImmnsTaW/QjAx+Q5o92nvZxAUbBLHk6H/MykxBuUlJO9R8+L/COA==" algorithmName="SHA-512" password="CC7B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09 - Třemošnice'!C2" display="/"/>
    <hyperlink ref="A56" location="'SO10 - Hlinsko'!C2" display="/"/>
    <hyperlink ref="A57" location="'SO11 - Luž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SÚS PK - výměna venkovního osvětlení (Chrudimsko)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1. 9. 2025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ROUND((SUM(BE87:BE214)),  2)</f>
        <v>0</v>
      </c>
      <c r="G33" s="37"/>
      <c r="H33" s="37"/>
      <c r="I33" s="147">
        <v>0.20999999999999999</v>
      </c>
      <c r="J33" s="146">
        <f>ROUND(((SUM(BE87:BE214))*I33),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ROUND((SUM(BF87:BF214)),  2)</f>
        <v>0</v>
      </c>
      <c r="G34" s="37"/>
      <c r="H34" s="37"/>
      <c r="I34" s="147">
        <v>0.12</v>
      </c>
      <c r="J34" s="146">
        <f>ROUND(((SUM(BF87:BF214))*I34),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ROUND((SUM(BG87:BG214)),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ROUND((SUM(BH87:BH214)),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ROUND((SUM(BI87:BI214)),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SÚS PK - výměna venkovního osvětlení (Chrudimsko)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SO09 - Třemošnice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Pardubický kraj</v>
      </c>
      <c r="G52" s="39"/>
      <c r="H52" s="39"/>
      <c r="I52" s="31" t="s">
        <v>23</v>
      </c>
      <c r="J52" s="71" t="str">
        <f>IF(J12="","",J12)</f>
        <v>1. 9. 2025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Správa a údržba silnic Pardubického kraj</v>
      </c>
      <c r="G54" s="39"/>
      <c r="H54" s="39"/>
      <c r="I54" s="31" t="s">
        <v>31</v>
      </c>
      <c r="J54" s="35" t="str">
        <f>E21</f>
        <v>Jaroslav Kulička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J89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98</v>
      </c>
      <c r="E62" s="173"/>
      <c r="F62" s="173"/>
      <c r="G62" s="173"/>
      <c r="H62" s="173"/>
      <c r="I62" s="173"/>
      <c r="J62" s="174">
        <f>J163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99</v>
      </c>
      <c r="E63" s="167"/>
      <c r="F63" s="167"/>
      <c r="G63" s="167"/>
      <c r="H63" s="167"/>
      <c r="I63" s="167"/>
      <c r="J63" s="168">
        <f>J198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100</v>
      </c>
      <c r="E64" s="173"/>
      <c r="F64" s="173"/>
      <c r="G64" s="173"/>
      <c r="H64" s="173"/>
      <c r="I64" s="173"/>
      <c r="J64" s="174">
        <f>J199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101</v>
      </c>
      <c r="E65" s="173"/>
      <c r="F65" s="173"/>
      <c r="G65" s="173"/>
      <c r="H65" s="173"/>
      <c r="I65" s="173"/>
      <c r="J65" s="174">
        <f>J204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102</v>
      </c>
      <c r="E66" s="173"/>
      <c r="F66" s="173"/>
      <c r="G66" s="173"/>
      <c r="H66" s="173"/>
      <c r="I66" s="173"/>
      <c r="J66" s="174">
        <f>J209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103</v>
      </c>
      <c r="E67" s="173"/>
      <c r="F67" s="173"/>
      <c r="G67" s="173"/>
      <c r="H67" s="173"/>
      <c r="I67" s="173"/>
      <c r="J67" s="174">
        <f>J212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104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SÚS PK - výměna venkovního osvětlení (Chrudimsko)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90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SO09 - Třemošnice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Pardubický kraj</v>
      </c>
      <c r="G81" s="39"/>
      <c r="H81" s="39"/>
      <c r="I81" s="31" t="s">
        <v>23</v>
      </c>
      <c r="J81" s="71" t="str">
        <f>IF(J12="","",J12)</f>
        <v>1. 9. 2025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E15</f>
        <v xml:space="preserve"> Správa a údržba silnic Pardubického kraj</v>
      </c>
      <c r="G83" s="39"/>
      <c r="H83" s="39"/>
      <c r="I83" s="31" t="s">
        <v>31</v>
      </c>
      <c r="J83" s="35" t="str">
        <f>E21</f>
        <v>Jaroslav Kulička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IF(E18="","",E18)</f>
        <v>Vyplň údaj</v>
      </c>
      <c r="G84" s="39"/>
      <c r="H84" s="39"/>
      <c r="I84" s="31" t="s">
        <v>34</v>
      </c>
      <c r="J84" s="35" t="str">
        <f>E24</f>
        <v xml:space="preserve"> 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6"/>
      <c r="B86" s="177"/>
      <c r="C86" s="178" t="s">
        <v>105</v>
      </c>
      <c r="D86" s="179" t="s">
        <v>57</v>
      </c>
      <c r="E86" s="179" t="s">
        <v>53</v>
      </c>
      <c r="F86" s="179" t="s">
        <v>54</v>
      </c>
      <c r="G86" s="179" t="s">
        <v>106</v>
      </c>
      <c r="H86" s="179" t="s">
        <v>107</v>
      </c>
      <c r="I86" s="179" t="s">
        <v>108</v>
      </c>
      <c r="J86" s="180" t="s">
        <v>94</v>
      </c>
      <c r="K86" s="181" t="s">
        <v>109</v>
      </c>
      <c r="L86" s="182"/>
      <c r="M86" s="91" t="s">
        <v>19</v>
      </c>
      <c r="N86" s="92" t="s">
        <v>42</v>
      </c>
      <c r="O86" s="92" t="s">
        <v>110</v>
      </c>
      <c r="P86" s="92" t="s">
        <v>111</v>
      </c>
      <c r="Q86" s="92" t="s">
        <v>112</v>
      </c>
      <c r="R86" s="92" t="s">
        <v>113</v>
      </c>
      <c r="S86" s="92" t="s">
        <v>114</v>
      </c>
      <c r="T86" s="93" t="s">
        <v>115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7"/>
      <c r="B87" s="38"/>
      <c r="C87" s="98" t="s">
        <v>116</v>
      </c>
      <c r="D87" s="39"/>
      <c r="E87" s="39"/>
      <c r="F87" s="39"/>
      <c r="G87" s="39"/>
      <c r="H87" s="39"/>
      <c r="I87" s="39"/>
      <c r="J87" s="183">
        <f>BK87</f>
        <v>0</v>
      </c>
      <c r="K87" s="39"/>
      <c r="L87" s="43"/>
      <c r="M87" s="94"/>
      <c r="N87" s="184"/>
      <c r="O87" s="95"/>
      <c r="P87" s="185">
        <f>P88+P198</f>
        <v>0</v>
      </c>
      <c r="Q87" s="95"/>
      <c r="R87" s="185">
        <f>R88+R198</f>
        <v>0.59307200000000015</v>
      </c>
      <c r="S87" s="95"/>
      <c r="T87" s="186">
        <f>T88+T198</f>
        <v>4.8510000000000009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71</v>
      </c>
      <c r="AU87" s="16" t="s">
        <v>95</v>
      </c>
      <c r="BK87" s="187">
        <f>BK88+BK198</f>
        <v>0</v>
      </c>
    </row>
    <row r="88" s="12" customFormat="1" ht="25.92" customHeight="1">
      <c r="A88" s="12"/>
      <c r="B88" s="188"/>
      <c r="C88" s="189"/>
      <c r="D88" s="190" t="s">
        <v>71</v>
      </c>
      <c r="E88" s="191" t="s">
        <v>117</v>
      </c>
      <c r="F88" s="191" t="s">
        <v>118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P89+P163</f>
        <v>0</v>
      </c>
      <c r="Q88" s="196"/>
      <c r="R88" s="197">
        <f>R89+R163</f>
        <v>0.59307200000000015</v>
      </c>
      <c r="S88" s="196"/>
      <c r="T88" s="198">
        <f>T89+T163</f>
        <v>4.8510000000000009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119</v>
      </c>
      <c r="AT88" s="200" t="s">
        <v>71</v>
      </c>
      <c r="AU88" s="200" t="s">
        <v>72</v>
      </c>
      <c r="AY88" s="199" t="s">
        <v>120</v>
      </c>
      <c r="BK88" s="201">
        <f>BK89+BK163</f>
        <v>0</v>
      </c>
    </row>
    <row r="89" s="12" customFormat="1" ht="22.8" customHeight="1">
      <c r="A89" s="12"/>
      <c r="B89" s="188"/>
      <c r="C89" s="189"/>
      <c r="D89" s="190" t="s">
        <v>71</v>
      </c>
      <c r="E89" s="202" t="s">
        <v>121</v>
      </c>
      <c r="F89" s="202" t="s">
        <v>122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SUM(P90:P162)</f>
        <v>0</v>
      </c>
      <c r="Q89" s="196"/>
      <c r="R89" s="197">
        <f>SUM(R90:R162)</f>
        <v>0.58820000000000017</v>
      </c>
      <c r="S89" s="196"/>
      <c r="T89" s="198">
        <f>SUM(T90:T162)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119</v>
      </c>
      <c r="AT89" s="200" t="s">
        <v>71</v>
      </c>
      <c r="AU89" s="200" t="s">
        <v>80</v>
      </c>
      <c r="AY89" s="199" t="s">
        <v>120</v>
      </c>
      <c r="BK89" s="201">
        <f>SUM(BK90:BK162)</f>
        <v>0</v>
      </c>
    </row>
    <row r="90" s="2" customFormat="1" ht="33" customHeight="1">
      <c r="A90" s="37"/>
      <c r="B90" s="38"/>
      <c r="C90" s="204" t="s">
        <v>80</v>
      </c>
      <c r="D90" s="204" t="s">
        <v>123</v>
      </c>
      <c r="E90" s="205" t="s">
        <v>124</v>
      </c>
      <c r="F90" s="206" t="s">
        <v>125</v>
      </c>
      <c r="G90" s="207" t="s">
        <v>126</v>
      </c>
      <c r="H90" s="208">
        <v>5</v>
      </c>
      <c r="I90" s="209"/>
      <c r="J90" s="210">
        <f>ROUND(I90*H90,2)</f>
        <v>0</v>
      </c>
      <c r="K90" s="211"/>
      <c r="L90" s="43"/>
      <c r="M90" s="212" t="s">
        <v>19</v>
      </c>
      <c r="N90" s="213" t="s">
        <v>43</v>
      </c>
      <c r="O90" s="83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6" t="s">
        <v>127</v>
      </c>
      <c r="AT90" s="216" t="s">
        <v>123</v>
      </c>
      <c r="AU90" s="216" t="s">
        <v>82</v>
      </c>
      <c r="AY90" s="16" t="s">
        <v>120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6" t="s">
        <v>80</v>
      </c>
      <c r="BK90" s="217">
        <f>ROUND(I90*H90,2)</f>
        <v>0</v>
      </c>
      <c r="BL90" s="16" t="s">
        <v>127</v>
      </c>
      <c r="BM90" s="216" t="s">
        <v>128</v>
      </c>
    </row>
    <row r="91" s="2" customFormat="1">
      <c r="A91" s="37"/>
      <c r="B91" s="38"/>
      <c r="C91" s="39"/>
      <c r="D91" s="218" t="s">
        <v>129</v>
      </c>
      <c r="E91" s="39"/>
      <c r="F91" s="219" t="s">
        <v>130</v>
      </c>
      <c r="G91" s="39"/>
      <c r="H91" s="39"/>
      <c r="I91" s="220"/>
      <c r="J91" s="39"/>
      <c r="K91" s="39"/>
      <c r="L91" s="43"/>
      <c r="M91" s="221"/>
      <c r="N91" s="222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129</v>
      </c>
      <c r="AU91" s="16" t="s">
        <v>82</v>
      </c>
    </row>
    <row r="92" s="2" customFormat="1" ht="24.15" customHeight="1">
      <c r="A92" s="37"/>
      <c r="B92" s="38"/>
      <c r="C92" s="223" t="s">
        <v>82</v>
      </c>
      <c r="D92" s="223" t="s">
        <v>117</v>
      </c>
      <c r="E92" s="224" t="s">
        <v>131</v>
      </c>
      <c r="F92" s="225" t="s">
        <v>132</v>
      </c>
      <c r="G92" s="226" t="s">
        <v>133</v>
      </c>
      <c r="H92" s="227">
        <v>2</v>
      </c>
      <c r="I92" s="228"/>
      <c r="J92" s="229">
        <f>ROUND(I92*H92,2)</f>
        <v>0</v>
      </c>
      <c r="K92" s="230"/>
      <c r="L92" s="231"/>
      <c r="M92" s="232" t="s">
        <v>19</v>
      </c>
      <c r="N92" s="233" t="s">
        <v>43</v>
      </c>
      <c r="O92" s="83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6" t="s">
        <v>134</v>
      </c>
      <c r="AT92" s="216" t="s">
        <v>117</v>
      </c>
      <c r="AU92" s="216" t="s">
        <v>82</v>
      </c>
      <c r="AY92" s="16" t="s">
        <v>120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6" t="s">
        <v>80</v>
      </c>
      <c r="BK92" s="217">
        <f>ROUND(I92*H92,2)</f>
        <v>0</v>
      </c>
      <c r="BL92" s="16" t="s">
        <v>127</v>
      </c>
      <c r="BM92" s="216" t="s">
        <v>135</v>
      </c>
    </row>
    <row r="93" s="2" customFormat="1" ht="24.15" customHeight="1">
      <c r="A93" s="37"/>
      <c r="B93" s="38"/>
      <c r="C93" s="223" t="s">
        <v>119</v>
      </c>
      <c r="D93" s="223" t="s">
        <v>117</v>
      </c>
      <c r="E93" s="224" t="s">
        <v>136</v>
      </c>
      <c r="F93" s="225" t="s">
        <v>137</v>
      </c>
      <c r="G93" s="226" t="s">
        <v>133</v>
      </c>
      <c r="H93" s="227">
        <v>1</v>
      </c>
      <c r="I93" s="228"/>
      <c r="J93" s="229">
        <f>ROUND(I93*H93,2)</f>
        <v>0</v>
      </c>
      <c r="K93" s="230"/>
      <c r="L93" s="231"/>
      <c r="M93" s="232" t="s">
        <v>19</v>
      </c>
      <c r="N93" s="23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134</v>
      </c>
      <c r="AT93" s="216" t="s">
        <v>117</v>
      </c>
      <c r="AU93" s="216" t="s">
        <v>82</v>
      </c>
      <c r="AY93" s="16" t="s">
        <v>120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127</v>
      </c>
      <c r="BM93" s="216" t="s">
        <v>138</v>
      </c>
    </row>
    <row r="94" s="2" customFormat="1" ht="24.15" customHeight="1">
      <c r="A94" s="37"/>
      <c r="B94" s="38"/>
      <c r="C94" s="223" t="s">
        <v>139</v>
      </c>
      <c r="D94" s="223" t="s">
        <v>117</v>
      </c>
      <c r="E94" s="224" t="s">
        <v>140</v>
      </c>
      <c r="F94" s="225" t="s">
        <v>141</v>
      </c>
      <c r="G94" s="226" t="s">
        <v>133</v>
      </c>
      <c r="H94" s="227">
        <v>2</v>
      </c>
      <c r="I94" s="228"/>
      <c r="J94" s="229">
        <f>ROUND(I94*H94,2)</f>
        <v>0</v>
      </c>
      <c r="K94" s="230"/>
      <c r="L94" s="231"/>
      <c r="M94" s="232" t="s">
        <v>19</v>
      </c>
      <c r="N94" s="233" t="s">
        <v>43</v>
      </c>
      <c r="O94" s="8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6" t="s">
        <v>134</v>
      </c>
      <c r="AT94" s="216" t="s">
        <v>117</v>
      </c>
      <c r="AU94" s="216" t="s">
        <v>82</v>
      </c>
      <c r="AY94" s="16" t="s">
        <v>120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80</v>
      </c>
      <c r="BK94" s="217">
        <f>ROUND(I94*H94,2)</f>
        <v>0</v>
      </c>
      <c r="BL94" s="16" t="s">
        <v>127</v>
      </c>
      <c r="BM94" s="216" t="s">
        <v>142</v>
      </c>
    </row>
    <row r="95" s="2" customFormat="1" ht="16.5" customHeight="1">
      <c r="A95" s="37"/>
      <c r="B95" s="38"/>
      <c r="C95" s="204" t="s">
        <v>143</v>
      </c>
      <c r="D95" s="204" t="s">
        <v>123</v>
      </c>
      <c r="E95" s="205" t="s">
        <v>144</v>
      </c>
      <c r="F95" s="206" t="s">
        <v>145</v>
      </c>
      <c r="G95" s="207" t="s">
        <v>133</v>
      </c>
      <c r="H95" s="208">
        <v>5</v>
      </c>
      <c r="I95" s="209"/>
      <c r="J95" s="210">
        <f>ROUND(I95*H95,2)</f>
        <v>0</v>
      </c>
      <c r="K95" s="211"/>
      <c r="L95" s="43"/>
      <c r="M95" s="212" t="s">
        <v>19</v>
      </c>
      <c r="N95" s="213" t="s">
        <v>43</v>
      </c>
      <c r="O95" s="8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6" t="s">
        <v>127</v>
      </c>
      <c r="AT95" s="216" t="s">
        <v>123</v>
      </c>
      <c r="AU95" s="216" t="s">
        <v>82</v>
      </c>
      <c r="AY95" s="16" t="s">
        <v>120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80</v>
      </c>
      <c r="BK95" s="217">
        <f>ROUND(I95*H95,2)</f>
        <v>0</v>
      </c>
      <c r="BL95" s="16" t="s">
        <v>127</v>
      </c>
      <c r="BM95" s="216" t="s">
        <v>146</v>
      </c>
    </row>
    <row r="96" s="2" customFormat="1" ht="24.15" customHeight="1">
      <c r="A96" s="37"/>
      <c r="B96" s="38"/>
      <c r="C96" s="204" t="s">
        <v>147</v>
      </c>
      <c r="D96" s="204" t="s">
        <v>123</v>
      </c>
      <c r="E96" s="205" t="s">
        <v>148</v>
      </c>
      <c r="F96" s="206" t="s">
        <v>149</v>
      </c>
      <c r="G96" s="207" t="s">
        <v>126</v>
      </c>
      <c r="H96" s="208">
        <v>3</v>
      </c>
      <c r="I96" s="209"/>
      <c r="J96" s="210">
        <f>ROUND(I96*H96,2)</f>
        <v>0</v>
      </c>
      <c r="K96" s="211"/>
      <c r="L96" s="43"/>
      <c r="M96" s="212" t="s">
        <v>19</v>
      </c>
      <c r="N96" s="213" t="s">
        <v>43</v>
      </c>
      <c r="O96" s="83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6" t="s">
        <v>127</v>
      </c>
      <c r="AT96" s="216" t="s">
        <v>123</v>
      </c>
      <c r="AU96" s="216" t="s">
        <v>82</v>
      </c>
      <c r="AY96" s="16" t="s">
        <v>120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80</v>
      </c>
      <c r="BK96" s="217">
        <f>ROUND(I96*H96,2)</f>
        <v>0</v>
      </c>
      <c r="BL96" s="16" t="s">
        <v>127</v>
      </c>
      <c r="BM96" s="216" t="s">
        <v>150</v>
      </c>
    </row>
    <row r="97" s="2" customFormat="1">
      <c r="A97" s="37"/>
      <c r="B97" s="38"/>
      <c r="C97" s="39"/>
      <c r="D97" s="218" t="s">
        <v>129</v>
      </c>
      <c r="E97" s="39"/>
      <c r="F97" s="219" t="s">
        <v>151</v>
      </c>
      <c r="G97" s="39"/>
      <c r="H97" s="39"/>
      <c r="I97" s="220"/>
      <c r="J97" s="39"/>
      <c r="K97" s="39"/>
      <c r="L97" s="43"/>
      <c r="M97" s="221"/>
      <c r="N97" s="222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129</v>
      </c>
      <c r="AU97" s="16" t="s">
        <v>82</v>
      </c>
    </row>
    <row r="98" s="2" customFormat="1" ht="16.5" customHeight="1">
      <c r="A98" s="37"/>
      <c r="B98" s="38"/>
      <c r="C98" s="223" t="s">
        <v>152</v>
      </c>
      <c r="D98" s="223" t="s">
        <v>117</v>
      </c>
      <c r="E98" s="224" t="s">
        <v>153</v>
      </c>
      <c r="F98" s="225" t="s">
        <v>154</v>
      </c>
      <c r="G98" s="226" t="s">
        <v>126</v>
      </c>
      <c r="H98" s="227">
        <v>3</v>
      </c>
      <c r="I98" s="228"/>
      <c r="J98" s="229">
        <f>ROUND(I98*H98,2)</f>
        <v>0</v>
      </c>
      <c r="K98" s="230"/>
      <c r="L98" s="231"/>
      <c r="M98" s="232" t="s">
        <v>19</v>
      </c>
      <c r="N98" s="233" t="s">
        <v>43</v>
      </c>
      <c r="O98" s="83"/>
      <c r="P98" s="214">
        <f>O98*H98</f>
        <v>0</v>
      </c>
      <c r="Q98" s="214">
        <v>0.127</v>
      </c>
      <c r="R98" s="214">
        <f>Q98*H98</f>
        <v>0.38100000000000001</v>
      </c>
      <c r="S98" s="214">
        <v>0</v>
      </c>
      <c r="T98" s="21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6" t="s">
        <v>155</v>
      </c>
      <c r="AT98" s="216" t="s">
        <v>117</v>
      </c>
      <c r="AU98" s="216" t="s">
        <v>82</v>
      </c>
      <c r="AY98" s="16" t="s">
        <v>120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80</v>
      </c>
      <c r="BK98" s="217">
        <f>ROUND(I98*H98,2)</f>
        <v>0</v>
      </c>
      <c r="BL98" s="16" t="s">
        <v>155</v>
      </c>
      <c r="BM98" s="216" t="s">
        <v>156</v>
      </c>
    </row>
    <row r="99" s="2" customFormat="1" ht="16.5" customHeight="1">
      <c r="A99" s="37"/>
      <c r="B99" s="38"/>
      <c r="C99" s="223" t="s">
        <v>157</v>
      </c>
      <c r="D99" s="223" t="s">
        <v>117</v>
      </c>
      <c r="E99" s="224" t="s">
        <v>158</v>
      </c>
      <c r="F99" s="225" t="s">
        <v>159</v>
      </c>
      <c r="G99" s="226" t="s">
        <v>126</v>
      </c>
      <c r="H99" s="227">
        <v>3</v>
      </c>
      <c r="I99" s="228"/>
      <c r="J99" s="229">
        <f>ROUND(I99*H99,2)</f>
        <v>0</v>
      </c>
      <c r="K99" s="230"/>
      <c r="L99" s="231"/>
      <c r="M99" s="232" t="s">
        <v>19</v>
      </c>
      <c r="N99" s="233" t="s">
        <v>43</v>
      </c>
      <c r="O99" s="83"/>
      <c r="P99" s="214">
        <f>O99*H99</f>
        <v>0</v>
      </c>
      <c r="Q99" s="214">
        <v>0.0016000000000000001</v>
      </c>
      <c r="R99" s="214">
        <f>Q99*H99</f>
        <v>0.0048000000000000004</v>
      </c>
      <c r="S99" s="214">
        <v>0</v>
      </c>
      <c r="T99" s="21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6" t="s">
        <v>155</v>
      </c>
      <c r="AT99" s="216" t="s">
        <v>117</v>
      </c>
      <c r="AU99" s="216" t="s">
        <v>82</v>
      </c>
      <c r="AY99" s="16" t="s">
        <v>120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6" t="s">
        <v>80</v>
      </c>
      <c r="BK99" s="217">
        <f>ROUND(I99*H99,2)</f>
        <v>0</v>
      </c>
      <c r="BL99" s="16" t="s">
        <v>155</v>
      </c>
      <c r="BM99" s="216" t="s">
        <v>160</v>
      </c>
    </row>
    <row r="100" s="2" customFormat="1" ht="24.15" customHeight="1">
      <c r="A100" s="37"/>
      <c r="B100" s="38"/>
      <c r="C100" s="204" t="s">
        <v>161</v>
      </c>
      <c r="D100" s="204" t="s">
        <v>123</v>
      </c>
      <c r="E100" s="205" t="s">
        <v>162</v>
      </c>
      <c r="F100" s="206" t="s">
        <v>163</v>
      </c>
      <c r="G100" s="207" t="s">
        <v>126</v>
      </c>
      <c r="H100" s="208">
        <v>3</v>
      </c>
      <c r="I100" s="209"/>
      <c r="J100" s="210">
        <f>ROUND(I100*H100,2)</f>
        <v>0</v>
      </c>
      <c r="K100" s="211"/>
      <c r="L100" s="43"/>
      <c r="M100" s="212" t="s">
        <v>19</v>
      </c>
      <c r="N100" s="213" t="s">
        <v>43</v>
      </c>
      <c r="O100" s="8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6" t="s">
        <v>127</v>
      </c>
      <c r="AT100" s="216" t="s">
        <v>123</v>
      </c>
      <c r="AU100" s="216" t="s">
        <v>82</v>
      </c>
      <c r="AY100" s="16" t="s">
        <v>120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80</v>
      </c>
      <c r="BK100" s="217">
        <f>ROUND(I100*H100,2)</f>
        <v>0</v>
      </c>
      <c r="BL100" s="16" t="s">
        <v>127</v>
      </c>
      <c r="BM100" s="216" t="s">
        <v>164</v>
      </c>
    </row>
    <row r="101" s="2" customFormat="1">
      <c r="A101" s="37"/>
      <c r="B101" s="38"/>
      <c r="C101" s="39"/>
      <c r="D101" s="218" t="s">
        <v>129</v>
      </c>
      <c r="E101" s="39"/>
      <c r="F101" s="219" t="s">
        <v>165</v>
      </c>
      <c r="G101" s="39"/>
      <c r="H101" s="39"/>
      <c r="I101" s="220"/>
      <c r="J101" s="39"/>
      <c r="K101" s="39"/>
      <c r="L101" s="43"/>
      <c r="M101" s="221"/>
      <c r="N101" s="222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129</v>
      </c>
      <c r="AU101" s="16" t="s">
        <v>82</v>
      </c>
    </row>
    <row r="102" s="2" customFormat="1" ht="33" customHeight="1">
      <c r="A102" s="37"/>
      <c r="B102" s="38"/>
      <c r="C102" s="223" t="s">
        <v>166</v>
      </c>
      <c r="D102" s="223" t="s">
        <v>117</v>
      </c>
      <c r="E102" s="224" t="s">
        <v>167</v>
      </c>
      <c r="F102" s="225" t="s">
        <v>168</v>
      </c>
      <c r="G102" s="226" t="s">
        <v>126</v>
      </c>
      <c r="H102" s="227">
        <v>2</v>
      </c>
      <c r="I102" s="228"/>
      <c r="J102" s="229">
        <f>ROUND(I102*H102,2)</f>
        <v>0</v>
      </c>
      <c r="K102" s="230"/>
      <c r="L102" s="231"/>
      <c r="M102" s="232" t="s">
        <v>19</v>
      </c>
      <c r="N102" s="233" t="s">
        <v>43</v>
      </c>
      <c r="O102" s="83"/>
      <c r="P102" s="214">
        <f>O102*H102</f>
        <v>0</v>
      </c>
      <c r="Q102" s="214">
        <v>0.034200000000000001</v>
      </c>
      <c r="R102" s="214">
        <f>Q102*H102</f>
        <v>0.068400000000000002</v>
      </c>
      <c r="S102" s="214">
        <v>0</v>
      </c>
      <c r="T102" s="21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6" t="s">
        <v>155</v>
      </c>
      <c r="AT102" s="216" t="s">
        <v>117</v>
      </c>
      <c r="AU102" s="216" t="s">
        <v>82</v>
      </c>
      <c r="AY102" s="16" t="s">
        <v>120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80</v>
      </c>
      <c r="BK102" s="217">
        <f>ROUND(I102*H102,2)</f>
        <v>0</v>
      </c>
      <c r="BL102" s="16" t="s">
        <v>155</v>
      </c>
      <c r="BM102" s="216" t="s">
        <v>169</v>
      </c>
    </row>
    <row r="103" s="2" customFormat="1" ht="33" customHeight="1">
      <c r="A103" s="37"/>
      <c r="B103" s="38"/>
      <c r="C103" s="223" t="s">
        <v>170</v>
      </c>
      <c r="D103" s="223" t="s">
        <v>117</v>
      </c>
      <c r="E103" s="224" t="s">
        <v>171</v>
      </c>
      <c r="F103" s="225" t="s">
        <v>172</v>
      </c>
      <c r="G103" s="226" t="s">
        <v>126</v>
      </c>
      <c r="H103" s="227">
        <v>1</v>
      </c>
      <c r="I103" s="228"/>
      <c r="J103" s="229">
        <f>ROUND(I103*H103,2)</f>
        <v>0</v>
      </c>
      <c r="K103" s="230"/>
      <c r="L103" s="231"/>
      <c r="M103" s="232" t="s">
        <v>19</v>
      </c>
      <c r="N103" s="233" t="s">
        <v>43</v>
      </c>
      <c r="O103" s="83"/>
      <c r="P103" s="214">
        <f>O103*H103</f>
        <v>0</v>
      </c>
      <c r="Q103" s="214">
        <v>0.0287</v>
      </c>
      <c r="R103" s="214">
        <f>Q103*H103</f>
        <v>0.0287</v>
      </c>
      <c r="S103" s="214">
        <v>0</v>
      </c>
      <c r="T103" s="21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155</v>
      </c>
      <c r="AT103" s="216" t="s">
        <v>117</v>
      </c>
      <c r="AU103" s="216" t="s">
        <v>82</v>
      </c>
      <c r="AY103" s="16" t="s">
        <v>120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80</v>
      </c>
      <c r="BK103" s="217">
        <f>ROUND(I103*H103,2)</f>
        <v>0</v>
      </c>
      <c r="BL103" s="16" t="s">
        <v>155</v>
      </c>
      <c r="BM103" s="216" t="s">
        <v>173</v>
      </c>
    </row>
    <row r="104" s="2" customFormat="1" ht="24.15" customHeight="1">
      <c r="A104" s="37"/>
      <c r="B104" s="38"/>
      <c r="C104" s="204" t="s">
        <v>8</v>
      </c>
      <c r="D104" s="204" t="s">
        <v>123</v>
      </c>
      <c r="E104" s="205" t="s">
        <v>174</v>
      </c>
      <c r="F104" s="206" t="s">
        <v>175</v>
      </c>
      <c r="G104" s="207" t="s">
        <v>126</v>
      </c>
      <c r="H104" s="208">
        <v>2</v>
      </c>
      <c r="I104" s="209"/>
      <c r="J104" s="210">
        <f>ROUND(I104*H104,2)</f>
        <v>0</v>
      </c>
      <c r="K104" s="211"/>
      <c r="L104" s="43"/>
      <c r="M104" s="212" t="s">
        <v>19</v>
      </c>
      <c r="N104" s="213" t="s">
        <v>43</v>
      </c>
      <c r="O104" s="83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6" t="s">
        <v>127</v>
      </c>
      <c r="AT104" s="216" t="s">
        <v>123</v>
      </c>
      <c r="AU104" s="216" t="s">
        <v>82</v>
      </c>
      <c r="AY104" s="16" t="s">
        <v>120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80</v>
      </c>
      <c r="BK104" s="217">
        <f>ROUND(I104*H104,2)</f>
        <v>0</v>
      </c>
      <c r="BL104" s="16" t="s">
        <v>127</v>
      </c>
      <c r="BM104" s="216" t="s">
        <v>176</v>
      </c>
    </row>
    <row r="105" s="2" customFormat="1">
      <c r="A105" s="37"/>
      <c r="B105" s="38"/>
      <c r="C105" s="39"/>
      <c r="D105" s="218" t="s">
        <v>129</v>
      </c>
      <c r="E105" s="39"/>
      <c r="F105" s="219" t="s">
        <v>177</v>
      </c>
      <c r="G105" s="39"/>
      <c r="H105" s="39"/>
      <c r="I105" s="220"/>
      <c r="J105" s="39"/>
      <c r="K105" s="39"/>
      <c r="L105" s="43"/>
      <c r="M105" s="221"/>
      <c r="N105" s="222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129</v>
      </c>
      <c r="AU105" s="16" t="s">
        <v>82</v>
      </c>
    </row>
    <row r="106" s="2" customFormat="1" ht="16.5" customHeight="1">
      <c r="A106" s="37"/>
      <c r="B106" s="38"/>
      <c r="C106" s="223" t="s">
        <v>178</v>
      </c>
      <c r="D106" s="223" t="s">
        <v>117</v>
      </c>
      <c r="E106" s="224" t="s">
        <v>179</v>
      </c>
      <c r="F106" s="225" t="s">
        <v>180</v>
      </c>
      <c r="G106" s="226" t="s">
        <v>19</v>
      </c>
      <c r="H106" s="227">
        <v>2</v>
      </c>
      <c r="I106" s="228"/>
      <c r="J106" s="229">
        <f>ROUND(I106*H106,2)</f>
        <v>0</v>
      </c>
      <c r="K106" s="230"/>
      <c r="L106" s="231"/>
      <c r="M106" s="232" t="s">
        <v>19</v>
      </c>
      <c r="N106" s="233" t="s">
        <v>43</v>
      </c>
      <c r="O106" s="83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6" t="s">
        <v>134</v>
      </c>
      <c r="AT106" s="216" t="s">
        <v>117</v>
      </c>
      <c r="AU106" s="216" t="s">
        <v>82</v>
      </c>
      <c r="AY106" s="16" t="s">
        <v>120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80</v>
      </c>
      <c r="BK106" s="217">
        <f>ROUND(I106*H106,2)</f>
        <v>0</v>
      </c>
      <c r="BL106" s="16" t="s">
        <v>127</v>
      </c>
      <c r="BM106" s="216" t="s">
        <v>181</v>
      </c>
    </row>
    <row r="107" s="2" customFormat="1" ht="16.5" customHeight="1">
      <c r="A107" s="37"/>
      <c r="B107" s="38"/>
      <c r="C107" s="204" t="s">
        <v>182</v>
      </c>
      <c r="D107" s="204" t="s">
        <v>123</v>
      </c>
      <c r="E107" s="205" t="s">
        <v>183</v>
      </c>
      <c r="F107" s="206" t="s">
        <v>184</v>
      </c>
      <c r="G107" s="207" t="s">
        <v>126</v>
      </c>
      <c r="H107" s="208">
        <v>1</v>
      </c>
      <c r="I107" s="209"/>
      <c r="J107" s="210">
        <f>ROUND(I107*H107,2)</f>
        <v>0</v>
      </c>
      <c r="K107" s="211"/>
      <c r="L107" s="43"/>
      <c r="M107" s="212" t="s">
        <v>19</v>
      </c>
      <c r="N107" s="213" t="s">
        <v>43</v>
      </c>
      <c r="O107" s="8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6" t="s">
        <v>127</v>
      </c>
      <c r="AT107" s="216" t="s">
        <v>123</v>
      </c>
      <c r="AU107" s="216" t="s">
        <v>82</v>
      </c>
      <c r="AY107" s="16" t="s">
        <v>120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80</v>
      </c>
      <c r="BK107" s="217">
        <f>ROUND(I107*H107,2)</f>
        <v>0</v>
      </c>
      <c r="BL107" s="16" t="s">
        <v>127</v>
      </c>
      <c r="BM107" s="216" t="s">
        <v>185</v>
      </c>
    </row>
    <row r="108" s="2" customFormat="1">
      <c r="A108" s="37"/>
      <c r="B108" s="38"/>
      <c r="C108" s="39"/>
      <c r="D108" s="218" t="s">
        <v>129</v>
      </c>
      <c r="E108" s="39"/>
      <c r="F108" s="219" t="s">
        <v>186</v>
      </c>
      <c r="G108" s="39"/>
      <c r="H108" s="39"/>
      <c r="I108" s="220"/>
      <c r="J108" s="39"/>
      <c r="K108" s="39"/>
      <c r="L108" s="43"/>
      <c r="M108" s="221"/>
      <c r="N108" s="22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129</v>
      </c>
      <c r="AU108" s="16" t="s">
        <v>82</v>
      </c>
    </row>
    <row r="109" s="2" customFormat="1" ht="16.5" customHeight="1">
      <c r="A109" s="37"/>
      <c r="B109" s="38"/>
      <c r="C109" s="223" t="s">
        <v>187</v>
      </c>
      <c r="D109" s="223" t="s">
        <v>117</v>
      </c>
      <c r="E109" s="224" t="s">
        <v>188</v>
      </c>
      <c r="F109" s="225" t="s">
        <v>189</v>
      </c>
      <c r="G109" s="226" t="s">
        <v>126</v>
      </c>
      <c r="H109" s="227">
        <v>1</v>
      </c>
      <c r="I109" s="228"/>
      <c r="J109" s="229">
        <f>ROUND(I109*H109,2)</f>
        <v>0</v>
      </c>
      <c r="K109" s="230"/>
      <c r="L109" s="231"/>
      <c r="M109" s="232" t="s">
        <v>19</v>
      </c>
      <c r="N109" s="233" t="s">
        <v>43</v>
      </c>
      <c r="O109" s="83"/>
      <c r="P109" s="214">
        <f>O109*H109</f>
        <v>0</v>
      </c>
      <c r="Q109" s="214">
        <v>0.00059999999999999995</v>
      </c>
      <c r="R109" s="214">
        <f>Q109*H109</f>
        <v>0.00059999999999999995</v>
      </c>
      <c r="S109" s="214">
        <v>0</v>
      </c>
      <c r="T109" s="21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6" t="s">
        <v>155</v>
      </c>
      <c r="AT109" s="216" t="s">
        <v>117</v>
      </c>
      <c r="AU109" s="216" t="s">
        <v>82</v>
      </c>
      <c r="AY109" s="16" t="s">
        <v>120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80</v>
      </c>
      <c r="BK109" s="217">
        <f>ROUND(I109*H109,2)</f>
        <v>0</v>
      </c>
      <c r="BL109" s="16" t="s">
        <v>155</v>
      </c>
      <c r="BM109" s="216" t="s">
        <v>190</v>
      </c>
    </row>
    <row r="110" s="2" customFormat="1" ht="16.5" customHeight="1">
      <c r="A110" s="37"/>
      <c r="B110" s="38"/>
      <c r="C110" s="204" t="s">
        <v>191</v>
      </c>
      <c r="D110" s="204" t="s">
        <v>123</v>
      </c>
      <c r="E110" s="205" t="s">
        <v>192</v>
      </c>
      <c r="F110" s="206" t="s">
        <v>193</v>
      </c>
      <c r="G110" s="207" t="s">
        <v>126</v>
      </c>
      <c r="H110" s="208">
        <v>2</v>
      </c>
      <c r="I110" s="209"/>
      <c r="J110" s="210">
        <f>ROUND(I110*H110,2)</f>
        <v>0</v>
      </c>
      <c r="K110" s="211"/>
      <c r="L110" s="43"/>
      <c r="M110" s="212" t="s">
        <v>19</v>
      </c>
      <c r="N110" s="213" t="s">
        <v>43</v>
      </c>
      <c r="O110" s="83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6" t="s">
        <v>127</v>
      </c>
      <c r="AT110" s="216" t="s">
        <v>123</v>
      </c>
      <c r="AU110" s="216" t="s">
        <v>82</v>
      </c>
      <c r="AY110" s="16" t="s">
        <v>120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80</v>
      </c>
      <c r="BK110" s="217">
        <f>ROUND(I110*H110,2)</f>
        <v>0</v>
      </c>
      <c r="BL110" s="16" t="s">
        <v>127</v>
      </c>
      <c r="BM110" s="216" t="s">
        <v>194</v>
      </c>
    </row>
    <row r="111" s="2" customFormat="1">
      <c r="A111" s="37"/>
      <c r="B111" s="38"/>
      <c r="C111" s="39"/>
      <c r="D111" s="218" t="s">
        <v>129</v>
      </c>
      <c r="E111" s="39"/>
      <c r="F111" s="219" t="s">
        <v>195</v>
      </c>
      <c r="G111" s="39"/>
      <c r="H111" s="39"/>
      <c r="I111" s="220"/>
      <c r="J111" s="39"/>
      <c r="K111" s="39"/>
      <c r="L111" s="43"/>
      <c r="M111" s="221"/>
      <c r="N111" s="222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129</v>
      </c>
      <c r="AU111" s="16" t="s">
        <v>82</v>
      </c>
    </row>
    <row r="112" s="2" customFormat="1" ht="16.5" customHeight="1">
      <c r="A112" s="37"/>
      <c r="B112" s="38"/>
      <c r="C112" s="223" t="s">
        <v>196</v>
      </c>
      <c r="D112" s="223" t="s">
        <v>117</v>
      </c>
      <c r="E112" s="224" t="s">
        <v>197</v>
      </c>
      <c r="F112" s="225" t="s">
        <v>198</v>
      </c>
      <c r="G112" s="226" t="s">
        <v>126</v>
      </c>
      <c r="H112" s="227">
        <v>2</v>
      </c>
      <c r="I112" s="228"/>
      <c r="J112" s="229">
        <f>ROUND(I112*H112,2)</f>
        <v>0</v>
      </c>
      <c r="K112" s="230"/>
      <c r="L112" s="231"/>
      <c r="M112" s="232" t="s">
        <v>19</v>
      </c>
      <c r="N112" s="233" t="s">
        <v>43</v>
      </c>
      <c r="O112" s="83"/>
      <c r="P112" s="214">
        <f>O112*H112</f>
        <v>0</v>
      </c>
      <c r="Q112" s="214">
        <v>0.00059999999999999995</v>
      </c>
      <c r="R112" s="214">
        <f>Q112*H112</f>
        <v>0.0011999999999999999</v>
      </c>
      <c r="S112" s="214">
        <v>0</v>
      </c>
      <c r="T112" s="215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6" t="s">
        <v>155</v>
      </c>
      <c r="AT112" s="216" t="s">
        <v>117</v>
      </c>
      <c r="AU112" s="216" t="s">
        <v>82</v>
      </c>
      <c r="AY112" s="16" t="s">
        <v>120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6" t="s">
        <v>80</v>
      </c>
      <c r="BK112" s="217">
        <f>ROUND(I112*H112,2)</f>
        <v>0</v>
      </c>
      <c r="BL112" s="16" t="s">
        <v>155</v>
      </c>
      <c r="BM112" s="216" t="s">
        <v>199</v>
      </c>
    </row>
    <row r="113" s="2" customFormat="1" ht="49.05" customHeight="1">
      <c r="A113" s="37"/>
      <c r="B113" s="38"/>
      <c r="C113" s="204" t="s">
        <v>200</v>
      </c>
      <c r="D113" s="204" t="s">
        <v>123</v>
      </c>
      <c r="E113" s="205" t="s">
        <v>201</v>
      </c>
      <c r="F113" s="206" t="s">
        <v>202</v>
      </c>
      <c r="G113" s="207" t="s">
        <v>203</v>
      </c>
      <c r="H113" s="208">
        <v>61</v>
      </c>
      <c r="I113" s="209"/>
      <c r="J113" s="210">
        <f>ROUND(I113*H113,2)</f>
        <v>0</v>
      </c>
      <c r="K113" s="211"/>
      <c r="L113" s="43"/>
      <c r="M113" s="212" t="s">
        <v>19</v>
      </c>
      <c r="N113" s="213" t="s">
        <v>43</v>
      </c>
      <c r="O113" s="8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6" t="s">
        <v>127</v>
      </c>
      <c r="AT113" s="216" t="s">
        <v>123</v>
      </c>
      <c r="AU113" s="216" t="s">
        <v>82</v>
      </c>
      <c r="AY113" s="16" t="s">
        <v>120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6" t="s">
        <v>80</v>
      </c>
      <c r="BK113" s="217">
        <f>ROUND(I113*H113,2)</f>
        <v>0</v>
      </c>
      <c r="BL113" s="16" t="s">
        <v>127</v>
      </c>
      <c r="BM113" s="216" t="s">
        <v>204</v>
      </c>
    </row>
    <row r="114" s="2" customFormat="1">
      <c r="A114" s="37"/>
      <c r="B114" s="38"/>
      <c r="C114" s="39"/>
      <c r="D114" s="218" t="s">
        <v>129</v>
      </c>
      <c r="E114" s="39"/>
      <c r="F114" s="219" t="s">
        <v>205</v>
      </c>
      <c r="G114" s="39"/>
      <c r="H114" s="39"/>
      <c r="I114" s="220"/>
      <c r="J114" s="39"/>
      <c r="K114" s="39"/>
      <c r="L114" s="43"/>
      <c r="M114" s="221"/>
      <c r="N114" s="222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129</v>
      </c>
      <c r="AU114" s="16" t="s">
        <v>82</v>
      </c>
    </row>
    <row r="115" s="2" customFormat="1" ht="24.15" customHeight="1">
      <c r="A115" s="37"/>
      <c r="B115" s="38"/>
      <c r="C115" s="223" t="s">
        <v>206</v>
      </c>
      <c r="D115" s="223" t="s">
        <v>117</v>
      </c>
      <c r="E115" s="224" t="s">
        <v>207</v>
      </c>
      <c r="F115" s="225" t="s">
        <v>208</v>
      </c>
      <c r="G115" s="226" t="s">
        <v>203</v>
      </c>
      <c r="H115" s="227">
        <v>61</v>
      </c>
      <c r="I115" s="228"/>
      <c r="J115" s="229">
        <f>ROUND(I115*H115,2)</f>
        <v>0</v>
      </c>
      <c r="K115" s="230"/>
      <c r="L115" s="231"/>
      <c r="M115" s="232" t="s">
        <v>19</v>
      </c>
      <c r="N115" s="233" t="s">
        <v>43</v>
      </c>
      <c r="O115" s="83"/>
      <c r="P115" s="214">
        <f>O115*H115</f>
        <v>0</v>
      </c>
      <c r="Q115" s="214">
        <v>0.00012</v>
      </c>
      <c r="R115" s="214">
        <f>Q115*H115</f>
        <v>0.0073200000000000001</v>
      </c>
      <c r="S115" s="214">
        <v>0</v>
      </c>
      <c r="T115" s="21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6" t="s">
        <v>155</v>
      </c>
      <c r="AT115" s="216" t="s">
        <v>117</v>
      </c>
      <c r="AU115" s="216" t="s">
        <v>82</v>
      </c>
      <c r="AY115" s="16" t="s">
        <v>120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6" t="s">
        <v>80</v>
      </c>
      <c r="BK115" s="217">
        <f>ROUND(I115*H115,2)</f>
        <v>0</v>
      </c>
      <c r="BL115" s="16" t="s">
        <v>155</v>
      </c>
      <c r="BM115" s="216" t="s">
        <v>209</v>
      </c>
    </row>
    <row r="116" s="2" customFormat="1" ht="37.8" customHeight="1">
      <c r="A116" s="37"/>
      <c r="B116" s="38"/>
      <c r="C116" s="204" t="s">
        <v>210</v>
      </c>
      <c r="D116" s="204" t="s">
        <v>123</v>
      </c>
      <c r="E116" s="205" t="s">
        <v>211</v>
      </c>
      <c r="F116" s="206" t="s">
        <v>212</v>
      </c>
      <c r="G116" s="207" t="s">
        <v>203</v>
      </c>
      <c r="H116" s="208">
        <v>10</v>
      </c>
      <c r="I116" s="209"/>
      <c r="J116" s="210">
        <f>ROUND(I116*H116,2)</f>
        <v>0</v>
      </c>
      <c r="K116" s="211"/>
      <c r="L116" s="43"/>
      <c r="M116" s="212" t="s">
        <v>19</v>
      </c>
      <c r="N116" s="213" t="s">
        <v>43</v>
      </c>
      <c r="O116" s="83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6" t="s">
        <v>191</v>
      </c>
      <c r="AT116" s="216" t="s">
        <v>123</v>
      </c>
      <c r="AU116" s="216" t="s">
        <v>82</v>
      </c>
      <c r="AY116" s="16" t="s">
        <v>120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6" t="s">
        <v>80</v>
      </c>
      <c r="BK116" s="217">
        <f>ROUND(I116*H116,2)</f>
        <v>0</v>
      </c>
      <c r="BL116" s="16" t="s">
        <v>191</v>
      </c>
      <c r="BM116" s="216" t="s">
        <v>213</v>
      </c>
    </row>
    <row r="117" s="2" customFormat="1">
      <c r="A117" s="37"/>
      <c r="B117" s="38"/>
      <c r="C117" s="39"/>
      <c r="D117" s="218" t="s">
        <v>129</v>
      </c>
      <c r="E117" s="39"/>
      <c r="F117" s="219" t="s">
        <v>214</v>
      </c>
      <c r="G117" s="39"/>
      <c r="H117" s="39"/>
      <c r="I117" s="220"/>
      <c r="J117" s="39"/>
      <c r="K117" s="39"/>
      <c r="L117" s="43"/>
      <c r="M117" s="221"/>
      <c r="N117" s="222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129</v>
      </c>
      <c r="AU117" s="16" t="s">
        <v>82</v>
      </c>
    </row>
    <row r="118" s="2" customFormat="1" ht="16.5" customHeight="1">
      <c r="A118" s="37"/>
      <c r="B118" s="38"/>
      <c r="C118" s="223" t="s">
        <v>7</v>
      </c>
      <c r="D118" s="223" t="s">
        <v>117</v>
      </c>
      <c r="E118" s="224" t="s">
        <v>215</v>
      </c>
      <c r="F118" s="225" t="s">
        <v>216</v>
      </c>
      <c r="G118" s="226" t="s">
        <v>203</v>
      </c>
      <c r="H118" s="227">
        <v>10</v>
      </c>
      <c r="I118" s="228"/>
      <c r="J118" s="229">
        <f>ROUND(I118*H118,2)</f>
        <v>0</v>
      </c>
      <c r="K118" s="230"/>
      <c r="L118" s="231"/>
      <c r="M118" s="232" t="s">
        <v>19</v>
      </c>
      <c r="N118" s="233" t="s">
        <v>43</v>
      </c>
      <c r="O118" s="83"/>
      <c r="P118" s="214">
        <f>O118*H118</f>
        <v>0</v>
      </c>
      <c r="Q118" s="214">
        <v>0.00018000000000000001</v>
      </c>
      <c r="R118" s="214">
        <f>Q118*H118</f>
        <v>0.0018000000000000002</v>
      </c>
      <c r="S118" s="214">
        <v>0</v>
      </c>
      <c r="T118" s="21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6" t="s">
        <v>217</v>
      </c>
      <c r="AT118" s="216" t="s">
        <v>117</v>
      </c>
      <c r="AU118" s="216" t="s">
        <v>82</v>
      </c>
      <c r="AY118" s="16" t="s">
        <v>120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6" t="s">
        <v>80</v>
      </c>
      <c r="BK118" s="217">
        <f>ROUND(I118*H118,2)</f>
        <v>0</v>
      </c>
      <c r="BL118" s="16" t="s">
        <v>191</v>
      </c>
      <c r="BM118" s="216" t="s">
        <v>218</v>
      </c>
    </row>
    <row r="119" s="2" customFormat="1" ht="44.25" customHeight="1">
      <c r="A119" s="37"/>
      <c r="B119" s="38"/>
      <c r="C119" s="204" t="s">
        <v>219</v>
      </c>
      <c r="D119" s="204" t="s">
        <v>123</v>
      </c>
      <c r="E119" s="205" t="s">
        <v>220</v>
      </c>
      <c r="F119" s="206" t="s">
        <v>221</v>
      </c>
      <c r="G119" s="207" t="s">
        <v>126</v>
      </c>
      <c r="H119" s="208">
        <v>22</v>
      </c>
      <c r="I119" s="209"/>
      <c r="J119" s="210">
        <f>ROUND(I119*H119,2)</f>
        <v>0</v>
      </c>
      <c r="K119" s="211"/>
      <c r="L119" s="43"/>
      <c r="M119" s="212" t="s">
        <v>19</v>
      </c>
      <c r="N119" s="213" t="s">
        <v>43</v>
      </c>
      <c r="O119" s="83"/>
      <c r="P119" s="214">
        <f>O119*H119</f>
        <v>0</v>
      </c>
      <c r="Q119" s="214">
        <v>1.0000000000000001E-05</v>
      </c>
      <c r="R119" s="214">
        <f>Q119*H119</f>
        <v>0.00022000000000000001</v>
      </c>
      <c r="S119" s="214">
        <v>0</v>
      </c>
      <c r="T119" s="21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6" t="s">
        <v>127</v>
      </c>
      <c r="AT119" s="216" t="s">
        <v>123</v>
      </c>
      <c r="AU119" s="216" t="s">
        <v>82</v>
      </c>
      <c r="AY119" s="16" t="s">
        <v>120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6" t="s">
        <v>80</v>
      </c>
      <c r="BK119" s="217">
        <f>ROUND(I119*H119,2)</f>
        <v>0</v>
      </c>
      <c r="BL119" s="16" t="s">
        <v>127</v>
      </c>
      <c r="BM119" s="216" t="s">
        <v>222</v>
      </c>
    </row>
    <row r="120" s="2" customFormat="1">
      <c r="A120" s="37"/>
      <c r="B120" s="38"/>
      <c r="C120" s="39"/>
      <c r="D120" s="218" t="s">
        <v>129</v>
      </c>
      <c r="E120" s="39"/>
      <c r="F120" s="219" t="s">
        <v>223</v>
      </c>
      <c r="G120" s="39"/>
      <c r="H120" s="39"/>
      <c r="I120" s="220"/>
      <c r="J120" s="39"/>
      <c r="K120" s="39"/>
      <c r="L120" s="43"/>
      <c r="M120" s="221"/>
      <c r="N120" s="222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129</v>
      </c>
      <c r="AU120" s="16" t="s">
        <v>82</v>
      </c>
    </row>
    <row r="121" s="2" customFormat="1" ht="16.5" customHeight="1">
      <c r="A121" s="37"/>
      <c r="B121" s="38"/>
      <c r="C121" s="223" t="s">
        <v>224</v>
      </c>
      <c r="D121" s="223" t="s">
        <v>117</v>
      </c>
      <c r="E121" s="224" t="s">
        <v>225</v>
      </c>
      <c r="F121" s="225" t="s">
        <v>226</v>
      </c>
      <c r="G121" s="226" t="s">
        <v>227</v>
      </c>
      <c r="H121" s="227">
        <v>1</v>
      </c>
      <c r="I121" s="228"/>
      <c r="J121" s="229">
        <f>ROUND(I121*H121,2)</f>
        <v>0</v>
      </c>
      <c r="K121" s="230"/>
      <c r="L121" s="231"/>
      <c r="M121" s="232" t="s">
        <v>19</v>
      </c>
      <c r="N121" s="233" t="s">
        <v>43</v>
      </c>
      <c r="O121" s="83"/>
      <c r="P121" s="214">
        <f>O121*H121</f>
        <v>0</v>
      </c>
      <c r="Q121" s="214">
        <v>0.00081999999999999998</v>
      </c>
      <c r="R121" s="214">
        <f>Q121*H121</f>
        <v>0.00081999999999999998</v>
      </c>
      <c r="S121" s="214">
        <v>0</v>
      </c>
      <c r="T121" s="21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6" t="s">
        <v>155</v>
      </c>
      <c r="AT121" s="216" t="s">
        <v>117</v>
      </c>
      <c r="AU121" s="216" t="s">
        <v>82</v>
      </c>
      <c r="AY121" s="16" t="s">
        <v>120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6" t="s">
        <v>80</v>
      </c>
      <c r="BK121" s="217">
        <f>ROUND(I121*H121,2)</f>
        <v>0</v>
      </c>
      <c r="BL121" s="16" t="s">
        <v>155</v>
      </c>
      <c r="BM121" s="216" t="s">
        <v>228</v>
      </c>
    </row>
    <row r="122" s="2" customFormat="1" ht="21.75" customHeight="1">
      <c r="A122" s="37"/>
      <c r="B122" s="38"/>
      <c r="C122" s="204" t="s">
        <v>229</v>
      </c>
      <c r="D122" s="204" t="s">
        <v>123</v>
      </c>
      <c r="E122" s="205" t="s">
        <v>230</v>
      </c>
      <c r="F122" s="206" t="s">
        <v>231</v>
      </c>
      <c r="G122" s="207" t="s">
        <v>126</v>
      </c>
      <c r="H122" s="208">
        <v>10</v>
      </c>
      <c r="I122" s="209"/>
      <c r="J122" s="210">
        <f>ROUND(I122*H122,2)</f>
        <v>0</v>
      </c>
      <c r="K122" s="211"/>
      <c r="L122" s="43"/>
      <c r="M122" s="212" t="s">
        <v>19</v>
      </c>
      <c r="N122" s="213" t="s">
        <v>43</v>
      </c>
      <c r="O122" s="83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6" t="s">
        <v>191</v>
      </c>
      <c r="AT122" s="216" t="s">
        <v>123</v>
      </c>
      <c r="AU122" s="216" t="s">
        <v>82</v>
      </c>
      <c r="AY122" s="16" t="s">
        <v>120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6" t="s">
        <v>80</v>
      </c>
      <c r="BK122" s="217">
        <f>ROUND(I122*H122,2)</f>
        <v>0</v>
      </c>
      <c r="BL122" s="16" t="s">
        <v>191</v>
      </c>
      <c r="BM122" s="216" t="s">
        <v>232</v>
      </c>
    </row>
    <row r="123" s="2" customFormat="1">
      <c r="A123" s="37"/>
      <c r="B123" s="38"/>
      <c r="C123" s="39"/>
      <c r="D123" s="218" t="s">
        <v>129</v>
      </c>
      <c r="E123" s="39"/>
      <c r="F123" s="219" t="s">
        <v>233</v>
      </c>
      <c r="G123" s="39"/>
      <c r="H123" s="39"/>
      <c r="I123" s="220"/>
      <c r="J123" s="39"/>
      <c r="K123" s="39"/>
      <c r="L123" s="43"/>
      <c r="M123" s="221"/>
      <c r="N123" s="222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129</v>
      </c>
      <c r="AU123" s="16" t="s">
        <v>82</v>
      </c>
    </row>
    <row r="124" s="2" customFormat="1" ht="21.75" customHeight="1">
      <c r="A124" s="37"/>
      <c r="B124" s="38"/>
      <c r="C124" s="223" t="s">
        <v>234</v>
      </c>
      <c r="D124" s="223" t="s">
        <v>117</v>
      </c>
      <c r="E124" s="224" t="s">
        <v>235</v>
      </c>
      <c r="F124" s="225" t="s">
        <v>236</v>
      </c>
      <c r="G124" s="226" t="s">
        <v>126</v>
      </c>
      <c r="H124" s="227">
        <v>10</v>
      </c>
      <c r="I124" s="228"/>
      <c r="J124" s="229">
        <f>ROUND(I124*H124,2)</f>
        <v>0</v>
      </c>
      <c r="K124" s="230"/>
      <c r="L124" s="231"/>
      <c r="M124" s="232" t="s">
        <v>19</v>
      </c>
      <c r="N124" s="233" t="s">
        <v>43</v>
      </c>
      <c r="O124" s="83"/>
      <c r="P124" s="214">
        <f>O124*H124</f>
        <v>0</v>
      </c>
      <c r="Q124" s="214">
        <v>1.0000000000000001E-05</v>
      </c>
      <c r="R124" s="214">
        <f>Q124*H124</f>
        <v>0.00010000000000000001</v>
      </c>
      <c r="S124" s="214">
        <v>0</v>
      </c>
      <c r="T124" s="21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6" t="s">
        <v>217</v>
      </c>
      <c r="AT124" s="216" t="s">
        <v>117</v>
      </c>
      <c r="AU124" s="216" t="s">
        <v>82</v>
      </c>
      <c r="AY124" s="16" t="s">
        <v>120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6" t="s">
        <v>80</v>
      </c>
      <c r="BK124" s="217">
        <f>ROUND(I124*H124,2)</f>
        <v>0</v>
      </c>
      <c r="BL124" s="16" t="s">
        <v>191</v>
      </c>
      <c r="BM124" s="216" t="s">
        <v>237</v>
      </c>
    </row>
    <row r="125" s="2" customFormat="1" ht="55.5" customHeight="1">
      <c r="A125" s="37"/>
      <c r="B125" s="38"/>
      <c r="C125" s="204" t="s">
        <v>238</v>
      </c>
      <c r="D125" s="204" t="s">
        <v>123</v>
      </c>
      <c r="E125" s="205" t="s">
        <v>239</v>
      </c>
      <c r="F125" s="206" t="s">
        <v>240</v>
      </c>
      <c r="G125" s="207" t="s">
        <v>126</v>
      </c>
      <c r="H125" s="208">
        <v>2</v>
      </c>
      <c r="I125" s="209"/>
      <c r="J125" s="210">
        <f>ROUND(I125*H125,2)</f>
        <v>0</v>
      </c>
      <c r="K125" s="211"/>
      <c r="L125" s="43"/>
      <c r="M125" s="212" t="s">
        <v>19</v>
      </c>
      <c r="N125" s="213" t="s">
        <v>43</v>
      </c>
      <c r="O125" s="8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6" t="s">
        <v>139</v>
      </c>
      <c r="AT125" s="216" t="s">
        <v>123</v>
      </c>
      <c r="AU125" s="216" t="s">
        <v>82</v>
      </c>
      <c r="AY125" s="16" t="s">
        <v>120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6" t="s">
        <v>80</v>
      </c>
      <c r="BK125" s="217">
        <f>ROUND(I125*H125,2)</f>
        <v>0</v>
      </c>
      <c r="BL125" s="16" t="s">
        <v>139</v>
      </c>
      <c r="BM125" s="216" t="s">
        <v>241</v>
      </c>
    </row>
    <row r="126" s="2" customFormat="1">
      <c r="A126" s="37"/>
      <c r="B126" s="38"/>
      <c r="C126" s="39"/>
      <c r="D126" s="218" t="s">
        <v>129</v>
      </c>
      <c r="E126" s="39"/>
      <c r="F126" s="219" t="s">
        <v>242</v>
      </c>
      <c r="G126" s="39"/>
      <c r="H126" s="39"/>
      <c r="I126" s="220"/>
      <c r="J126" s="39"/>
      <c r="K126" s="39"/>
      <c r="L126" s="43"/>
      <c r="M126" s="221"/>
      <c r="N126" s="222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129</v>
      </c>
      <c r="AU126" s="16" t="s">
        <v>82</v>
      </c>
    </row>
    <row r="127" s="2" customFormat="1" ht="24.15" customHeight="1">
      <c r="A127" s="37"/>
      <c r="B127" s="38"/>
      <c r="C127" s="223" t="s">
        <v>243</v>
      </c>
      <c r="D127" s="223" t="s">
        <v>117</v>
      </c>
      <c r="E127" s="224" t="s">
        <v>244</v>
      </c>
      <c r="F127" s="225" t="s">
        <v>245</v>
      </c>
      <c r="G127" s="226" t="s">
        <v>126</v>
      </c>
      <c r="H127" s="227">
        <v>2</v>
      </c>
      <c r="I127" s="228"/>
      <c r="J127" s="229">
        <f>ROUND(I127*H127,2)</f>
        <v>0</v>
      </c>
      <c r="K127" s="230"/>
      <c r="L127" s="231"/>
      <c r="M127" s="232" t="s">
        <v>19</v>
      </c>
      <c r="N127" s="233" t="s">
        <v>43</v>
      </c>
      <c r="O127" s="83"/>
      <c r="P127" s="214">
        <f>O127*H127</f>
        <v>0</v>
      </c>
      <c r="Q127" s="214">
        <v>0.00024000000000000001</v>
      </c>
      <c r="R127" s="214">
        <f>Q127*H127</f>
        <v>0.00048000000000000001</v>
      </c>
      <c r="S127" s="214">
        <v>0</v>
      </c>
      <c r="T127" s="21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6" t="s">
        <v>157</v>
      </c>
      <c r="AT127" s="216" t="s">
        <v>117</v>
      </c>
      <c r="AU127" s="216" t="s">
        <v>82</v>
      </c>
      <c r="AY127" s="16" t="s">
        <v>120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80</v>
      </c>
      <c r="BK127" s="217">
        <f>ROUND(I127*H127,2)</f>
        <v>0</v>
      </c>
      <c r="BL127" s="16" t="s">
        <v>139</v>
      </c>
      <c r="BM127" s="216" t="s">
        <v>246</v>
      </c>
    </row>
    <row r="128" s="2" customFormat="1" ht="49.05" customHeight="1">
      <c r="A128" s="37"/>
      <c r="B128" s="38"/>
      <c r="C128" s="204" t="s">
        <v>247</v>
      </c>
      <c r="D128" s="204" t="s">
        <v>123</v>
      </c>
      <c r="E128" s="205" t="s">
        <v>248</v>
      </c>
      <c r="F128" s="206" t="s">
        <v>249</v>
      </c>
      <c r="G128" s="207" t="s">
        <v>203</v>
      </c>
      <c r="H128" s="208">
        <v>21</v>
      </c>
      <c r="I128" s="209"/>
      <c r="J128" s="210">
        <f>ROUND(I128*H128,2)</f>
        <v>0</v>
      </c>
      <c r="K128" s="211"/>
      <c r="L128" s="43"/>
      <c r="M128" s="212" t="s">
        <v>19</v>
      </c>
      <c r="N128" s="213" t="s">
        <v>43</v>
      </c>
      <c r="O128" s="83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6" t="s">
        <v>127</v>
      </c>
      <c r="AT128" s="216" t="s">
        <v>123</v>
      </c>
      <c r="AU128" s="216" t="s">
        <v>82</v>
      </c>
      <c r="AY128" s="16" t="s">
        <v>120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6" t="s">
        <v>80</v>
      </c>
      <c r="BK128" s="217">
        <f>ROUND(I128*H128,2)</f>
        <v>0</v>
      </c>
      <c r="BL128" s="16" t="s">
        <v>127</v>
      </c>
      <c r="BM128" s="216" t="s">
        <v>250</v>
      </c>
    </row>
    <row r="129" s="2" customFormat="1">
      <c r="A129" s="37"/>
      <c r="B129" s="38"/>
      <c r="C129" s="39"/>
      <c r="D129" s="218" t="s">
        <v>129</v>
      </c>
      <c r="E129" s="39"/>
      <c r="F129" s="219" t="s">
        <v>251</v>
      </c>
      <c r="G129" s="39"/>
      <c r="H129" s="39"/>
      <c r="I129" s="220"/>
      <c r="J129" s="39"/>
      <c r="K129" s="39"/>
      <c r="L129" s="43"/>
      <c r="M129" s="221"/>
      <c r="N129" s="222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129</v>
      </c>
      <c r="AU129" s="16" t="s">
        <v>82</v>
      </c>
    </row>
    <row r="130" s="2" customFormat="1" ht="24.15" customHeight="1">
      <c r="A130" s="37"/>
      <c r="B130" s="38"/>
      <c r="C130" s="223" t="s">
        <v>252</v>
      </c>
      <c r="D130" s="223" t="s">
        <v>117</v>
      </c>
      <c r="E130" s="224" t="s">
        <v>253</v>
      </c>
      <c r="F130" s="225" t="s">
        <v>254</v>
      </c>
      <c r="G130" s="226" t="s">
        <v>203</v>
      </c>
      <c r="H130" s="227">
        <v>6</v>
      </c>
      <c r="I130" s="228"/>
      <c r="J130" s="229">
        <f>ROUND(I130*H130,2)</f>
        <v>0</v>
      </c>
      <c r="K130" s="230"/>
      <c r="L130" s="231"/>
      <c r="M130" s="232" t="s">
        <v>19</v>
      </c>
      <c r="N130" s="233" t="s">
        <v>43</v>
      </c>
      <c r="O130" s="83"/>
      <c r="P130" s="214">
        <f>O130*H130</f>
        <v>0</v>
      </c>
      <c r="Q130" s="214">
        <v>0.00034000000000000002</v>
      </c>
      <c r="R130" s="214">
        <f>Q130*H130</f>
        <v>0.0020400000000000001</v>
      </c>
      <c r="S130" s="214">
        <v>0</v>
      </c>
      <c r="T130" s="21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6" t="s">
        <v>155</v>
      </c>
      <c r="AT130" s="216" t="s">
        <v>117</v>
      </c>
      <c r="AU130" s="216" t="s">
        <v>82</v>
      </c>
      <c r="AY130" s="16" t="s">
        <v>120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6" t="s">
        <v>80</v>
      </c>
      <c r="BK130" s="217">
        <f>ROUND(I130*H130,2)</f>
        <v>0</v>
      </c>
      <c r="BL130" s="16" t="s">
        <v>155</v>
      </c>
      <c r="BM130" s="216" t="s">
        <v>255</v>
      </c>
    </row>
    <row r="131" s="2" customFormat="1" ht="24.15" customHeight="1">
      <c r="A131" s="37"/>
      <c r="B131" s="38"/>
      <c r="C131" s="223" t="s">
        <v>256</v>
      </c>
      <c r="D131" s="223" t="s">
        <v>117</v>
      </c>
      <c r="E131" s="224" t="s">
        <v>257</v>
      </c>
      <c r="F131" s="225" t="s">
        <v>258</v>
      </c>
      <c r="G131" s="226" t="s">
        <v>203</v>
      </c>
      <c r="H131" s="227">
        <v>15</v>
      </c>
      <c r="I131" s="228"/>
      <c r="J131" s="229">
        <f>ROUND(I131*H131,2)</f>
        <v>0</v>
      </c>
      <c r="K131" s="230"/>
      <c r="L131" s="231"/>
      <c r="M131" s="232" t="s">
        <v>19</v>
      </c>
      <c r="N131" s="233" t="s">
        <v>43</v>
      </c>
      <c r="O131" s="83"/>
      <c r="P131" s="214">
        <f>O131*H131</f>
        <v>0</v>
      </c>
      <c r="Q131" s="214">
        <v>0.00052999999999999998</v>
      </c>
      <c r="R131" s="214">
        <f>Q131*H131</f>
        <v>0.0079500000000000005</v>
      </c>
      <c r="S131" s="214">
        <v>0</v>
      </c>
      <c r="T131" s="21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6" t="s">
        <v>155</v>
      </c>
      <c r="AT131" s="216" t="s">
        <v>117</v>
      </c>
      <c r="AU131" s="216" t="s">
        <v>82</v>
      </c>
      <c r="AY131" s="16" t="s">
        <v>120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80</v>
      </c>
      <c r="BK131" s="217">
        <f>ROUND(I131*H131,2)</f>
        <v>0</v>
      </c>
      <c r="BL131" s="16" t="s">
        <v>155</v>
      </c>
      <c r="BM131" s="216" t="s">
        <v>259</v>
      </c>
    </row>
    <row r="132" s="2" customFormat="1" ht="37.8" customHeight="1">
      <c r="A132" s="37"/>
      <c r="B132" s="38"/>
      <c r="C132" s="204" t="s">
        <v>260</v>
      </c>
      <c r="D132" s="204" t="s">
        <v>123</v>
      </c>
      <c r="E132" s="205" t="s">
        <v>261</v>
      </c>
      <c r="F132" s="206" t="s">
        <v>262</v>
      </c>
      <c r="G132" s="207" t="s">
        <v>126</v>
      </c>
      <c r="H132" s="208">
        <v>7</v>
      </c>
      <c r="I132" s="209"/>
      <c r="J132" s="210">
        <f>ROUND(I132*H132,2)</f>
        <v>0</v>
      </c>
      <c r="K132" s="211"/>
      <c r="L132" s="43"/>
      <c r="M132" s="212" t="s">
        <v>19</v>
      </c>
      <c r="N132" s="213" t="s">
        <v>43</v>
      </c>
      <c r="O132" s="83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6" t="s">
        <v>127</v>
      </c>
      <c r="AT132" s="216" t="s">
        <v>123</v>
      </c>
      <c r="AU132" s="216" t="s">
        <v>82</v>
      </c>
      <c r="AY132" s="16" t="s">
        <v>120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6" t="s">
        <v>80</v>
      </c>
      <c r="BK132" s="217">
        <f>ROUND(I132*H132,2)</f>
        <v>0</v>
      </c>
      <c r="BL132" s="16" t="s">
        <v>127</v>
      </c>
      <c r="BM132" s="216" t="s">
        <v>263</v>
      </c>
    </row>
    <row r="133" s="2" customFormat="1">
      <c r="A133" s="37"/>
      <c r="B133" s="38"/>
      <c r="C133" s="39"/>
      <c r="D133" s="218" t="s">
        <v>129</v>
      </c>
      <c r="E133" s="39"/>
      <c r="F133" s="219" t="s">
        <v>264</v>
      </c>
      <c r="G133" s="39"/>
      <c r="H133" s="39"/>
      <c r="I133" s="220"/>
      <c r="J133" s="39"/>
      <c r="K133" s="39"/>
      <c r="L133" s="43"/>
      <c r="M133" s="221"/>
      <c r="N133" s="222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129</v>
      </c>
      <c r="AU133" s="16" t="s">
        <v>82</v>
      </c>
    </row>
    <row r="134" s="2" customFormat="1" ht="24.15" customHeight="1">
      <c r="A134" s="37"/>
      <c r="B134" s="38"/>
      <c r="C134" s="223" t="s">
        <v>217</v>
      </c>
      <c r="D134" s="223" t="s">
        <v>117</v>
      </c>
      <c r="E134" s="224" t="s">
        <v>265</v>
      </c>
      <c r="F134" s="225" t="s">
        <v>266</v>
      </c>
      <c r="G134" s="226" t="s">
        <v>126</v>
      </c>
      <c r="H134" s="227">
        <v>5</v>
      </c>
      <c r="I134" s="228"/>
      <c r="J134" s="229">
        <f>ROUND(I134*H134,2)</f>
        <v>0</v>
      </c>
      <c r="K134" s="230"/>
      <c r="L134" s="231"/>
      <c r="M134" s="232" t="s">
        <v>19</v>
      </c>
      <c r="N134" s="233" t="s">
        <v>43</v>
      </c>
      <c r="O134" s="83"/>
      <c r="P134" s="214">
        <f>O134*H134</f>
        <v>0</v>
      </c>
      <c r="Q134" s="214">
        <v>0.0080999999999999996</v>
      </c>
      <c r="R134" s="214">
        <f>Q134*H134</f>
        <v>0.040499999999999994</v>
      </c>
      <c r="S134" s="214">
        <v>0</v>
      </c>
      <c r="T134" s="21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6" t="s">
        <v>155</v>
      </c>
      <c r="AT134" s="216" t="s">
        <v>117</v>
      </c>
      <c r="AU134" s="216" t="s">
        <v>82</v>
      </c>
      <c r="AY134" s="16" t="s">
        <v>120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6" t="s">
        <v>80</v>
      </c>
      <c r="BK134" s="217">
        <f>ROUND(I134*H134,2)</f>
        <v>0</v>
      </c>
      <c r="BL134" s="16" t="s">
        <v>155</v>
      </c>
      <c r="BM134" s="216" t="s">
        <v>267</v>
      </c>
    </row>
    <row r="135" s="2" customFormat="1" ht="24.15" customHeight="1">
      <c r="A135" s="37"/>
      <c r="B135" s="38"/>
      <c r="C135" s="223" t="s">
        <v>268</v>
      </c>
      <c r="D135" s="223" t="s">
        <v>117</v>
      </c>
      <c r="E135" s="224" t="s">
        <v>269</v>
      </c>
      <c r="F135" s="225" t="s">
        <v>270</v>
      </c>
      <c r="G135" s="226" t="s">
        <v>126</v>
      </c>
      <c r="H135" s="227">
        <v>2</v>
      </c>
      <c r="I135" s="228"/>
      <c r="J135" s="229">
        <f>ROUND(I135*H135,2)</f>
        <v>0</v>
      </c>
      <c r="K135" s="230"/>
      <c r="L135" s="231"/>
      <c r="M135" s="232" t="s">
        <v>19</v>
      </c>
      <c r="N135" s="233" t="s">
        <v>43</v>
      </c>
      <c r="O135" s="83"/>
      <c r="P135" s="214">
        <f>O135*H135</f>
        <v>0</v>
      </c>
      <c r="Q135" s="214">
        <v>0.0080999999999999996</v>
      </c>
      <c r="R135" s="214">
        <f>Q135*H135</f>
        <v>0.016199999999999999</v>
      </c>
      <c r="S135" s="214">
        <v>0</v>
      </c>
      <c r="T135" s="21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6" t="s">
        <v>155</v>
      </c>
      <c r="AT135" s="216" t="s">
        <v>117</v>
      </c>
      <c r="AU135" s="216" t="s">
        <v>82</v>
      </c>
      <c r="AY135" s="16" t="s">
        <v>120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80</v>
      </c>
      <c r="BK135" s="217">
        <f>ROUND(I135*H135,2)</f>
        <v>0</v>
      </c>
      <c r="BL135" s="16" t="s">
        <v>155</v>
      </c>
      <c r="BM135" s="216" t="s">
        <v>271</v>
      </c>
    </row>
    <row r="136" s="2" customFormat="1" ht="49.05" customHeight="1">
      <c r="A136" s="37"/>
      <c r="B136" s="38"/>
      <c r="C136" s="204" t="s">
        <v>272</v>
      </c>
      <c r="D136" s="204" t="s">
        <v>123</v>
      </c>
      <c r="E136" s="205" t="s">
        <v>273</v>
      </c>
      <c r="F136" s="206" t="s">
        <v>274</v>
      </c>
      <c r="G136" s="207" t="s">
        <v>203</v>
      </c>
      <c r="H136" s="208">
        <v>9</v>
      </c>
      <c r="I136" s="209"/>
      <c r="J136" s="210">
        <f>ROUND(I136*H136,2)</f>
        <v>0</v>
      </c>
      <c r="K136" s="211"/>
      <c r="L136" s="43"/>
      <c r="M136" s="212" t="s">
        <v>19</v>
      </c>
      <c r="N136" s="213" t="s">
        <v>43</v>
      </c>
      <c r="O136" s="83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6" t="s">
        <v>127</v>
      </c>
      <c r="AT136" s="216" t="s">
        <v>123</v>
      </c>
      <c r="AU136" s="216" t="s">
        <v>82</v>
      </c>
      <c r="AY136" s="16" t="s">
        <v>120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6" t="s">
        <v>80</v>
      </c>
      <c r="BK136" s="217">
        <f>ROUND(I136*H136,2)</f>
        <v>0</v>
      </c>
      <c r="BL136" s="16" t="s">
        <v>127</v>
      </c>
      <c r="BM136" s="216" t="s">
        <v>275</v>
      </c>
    </row>
    <row r="137" s="2" customFormat="1">
      <c r="A137" s="37"/>
      <c r="B137" s="38"/>
      <c r="C137" s="39"/>
      <c r="D137" s="218" t="s">
        <v>129</v>
      </c>
      <c r="E137" s="39"/>
      <c r="F137" s="219" t="s">
        <v>276</v>
      </c>
      <c r="G137" s="39"/>
      <c r="H137" s="39"/>
      <c r="I137" s="220"/>
      <c r="J137" s="39"/>
      <c r="K137" s="39"/>
      <c r="L137" s="43"/>
      <c r="M137" s="221"/>
      <c r="N137" s="222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129</v>
      </c>
      <c r="AU137" s="16" t="s">
        <v>82</v>
      </c>
    </row>
    <row r="138" s="2" customFormat="1" ht="16.5" customHeight="1">
      <c r="A138" s="37"/>
      <c r="B138" s="38"/>
      <c r="C138" s="223" t="s">
        <v>277</v>
      </c>
      <c r="D138" s="223" t="s">
        <v>117</v>
      </c>
      <c r="E138" s="224" t="s">
        <v>278</v>
      </c>
      <c r="F138" s="225" t="s">
        <v>279</v>
      </c>
      <c r="G138" s="226" t="s">
        <v>280</v>
      </c>
      <c r="H138" s="227">
        <v>9</v>
      </c>
      <c r="I138" s="228"/>
      <c r="J138" s="229">
        <f>ROUND(I138*H138,2)</f>
        <v>0</v>
      </c>
      <c r="K138" s="230"/>
      <c r="L138" s="231"/>
      <c r="M138" s="232" t="s">
        <v>19</v>
      </c>
      <c r="N138" s="233" t="s">
        <v>43</v>
      </c>
      <c r="O138" s="83"/>
      <c r="P138" s="214">
        <f>O138*H138</f>
        <v>0</v>
      </c>
      <c r="Q138" s="214">
        <v>0.001</v>
      </c>
      <c r="R138" s="214">
        <f>Q138*H138</f>
        <v>0.0090000000000000011</v>
      </c>
      <c r="S138" s="214">
        <v>0</v>
      </c>
      <c r="T138" s="21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6" t="s">
        <v>155</v>
      </c>
      <c r="AT138" s="216" t="s">
        <v>117</v>
      </c>
      <c r="AU138" s="216" t="s">
        <v>82</v>
      </c>
      <c r="AY138" s="16" t="s">
        <v>120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80</v>
      </c>
      <c r="BK138" s="217">
        <f>ROUND(I138*H138,2)</f>
        <v>0</v>
      </c>
      <c r="BL138" s="16" t="s">
        <v>155</v>
      </c>
      <c r="BM138" s="216" t="s">
        <v>281</v>
      </c>
    </row>
    <row r="139" s="2" customFormat="1" ht="16.5" customHeight="1">
      <c r="A139" s="37"/>
      <c r="B139" s="38"/>
      <c r="C139" s="223" t="s">
        <v>282</v>
      </c>
      <c r="D139" s="223" t="s">
        <v>117</v>
      </c>
      <c r="E139" s="224" t="s">
        <v>283</v>
      </c>
      <c r="F139" s="225" t="s">
        <v>284</v>
      </c>
      <c r="G139" s="226" t="s">
        <v>126</v>
      </c>
      <c r="H139" s="227">
        <v>3</v>
      </c>
      <c r="I139" s="228"/>
      <c r="J139" s="229">
        <f>ROUND(I139*H139,2)</f>
        <v>0</v>
      </c>
      <c r="K139" s="230"/>
      <c r="L139" s="231"/>
      <c r="M139" s="232" t="s">
        <v>19</v>
      </c>
      <c r="N139" s="233" t="s">
        <v>43</v>
      </c>
      <c r="O139" s="83"/>
      <c r="P139" s="214">
        <f>O139*H139</f>
        <v>0</v>
      </c>
      <c r="Q139" s="214">
        <v>0.00016000000000000001</v>
      </c>
      <c r="R139" s="214">
        <f>Q139*H139</f>
        <v>0.00048000000000000007</v>
      </c>
      <c r="S139" s="214">
        <v>0</v>
      </c>
      <c r="T139" s="21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6" t="s">
        <v>155</v>
      </c>
      <c r="AT139" s="216" t="s">
        <v>117</v>
      </c>
      <c r="AU139" s="216" t="s">
        <v>82</v>
      </c>
      <c r="AY139" s="16" t="s">
        <v>120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6" t="s">
        <v>80</v>
      </c>
      <c r="BK139" s="217">
        <f>ROUND(I139*H139,2)</f>
        <v>0</v>
      </c>
      <c r="BL139" s="16" t="s">
        <v>155</v>
      </c>
      <c r="BM139" s="216" t="s">
        <v>285</v>
      </c>
    </row>
    <row r="140" s="2" customFormat="1" ht="24.15" customHeight="1">
      <c r="A140" s="37"/>
      <c r="B140" s="38"/>
      <c r="C140" s="223" t="s">
        <v>286</v>
      </c>
      <c r="D140" s="223" t="s">
        <v>117</v>
      </c>
      <c r="E140" s="224" t="s">
        <v>287</v>
      </c>
      <c r="F140" s="225" t="s">
        <v>288</v>
      </c>
      <c r="G140" s="226" t="s">
        <v>126</v>
      </c>
      <c r="H140" s="227">
        <v>6</v>
      </c>
      <c r="I140" s="228"/>
      <c r="J140" s="229">
        <f>ROUND(I140*H140,2)</f>
        <v>0</v>
      </c>
      <c r="K140" s="230"/>
      <c r="L140" s="231"/>
      <c r="M140" s="232" t="s">
        <v>19</v>
      </c>
      <c r="N140" s="233" t="s">
        <v>43</v>
      </c>
      <c r="O140" s="83"/>
      <c r="P140" s="214">
        <f>O140*H140</f>
        <v>0</v>
      </c>
      <c r="Q140" s="214">
        <v>0.00069999999999999999</v>
      </c>
      <c r="R140" s="214">
        <f>Q140*H140</f>
        <v>0.0041999999999999997</v>
      </c>
      <c r="S140" s="214">
        <v>0</v>
      </c>
      <c r="T140" s="21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6" t="s">
        <v>155</v>
      </c>
      <c r="AT140" s="216" t="s">
        <v>117</v>
      </c>
      <c r="AU140" s="216" t="s">
        <v>82</v>
      </c>
      <c r="AY140" s="16" t="s">
        <v>120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6" t="s">
        <v>80</v>
      </c>
      <c r="BK140" s="217">
        <f>ROUND(I140*H140,2)</f>
        <v>0</v>
      </c>
      <c r="BL140" s="16" t="s">
        <v>155</v>
      </c>
      <c r="BM140" s="216" t="s">
        <v>289</v>
      </c>
    </row>
    <row r="141" s="2" customFormat="1" ht="33" customHeight="1">
      <c r="A141" s="37"/>
      <c r="B141" s="38"/>
      <c r="C141" s="204" t="s">
        <v>290</v>
      </c>
      <c r="D141" s="204" t="s">
        <v>123</v>
      </c>
      <c r="E141" s="205" t="s">
        <v>291</v>
      </c>
      <c r="F141" s="206" t="s">
        <v>292</v>
      </c>
      <c r="G141" s="207" t="s">
        <v>203</v>
      </c>
      <c r="H141" s="208">
        <v>21</v>
      </c>
      <c r="I141" s="209"/>
      <c r="J141" s="210">
        <f>ROUND(I141*H141,2)</f>
        <v>0</v>
      </c>
      <c r="K141" s="211"/>
      <c r="L141" s="43"/>
      <c r="M141" s="212" t="s">
        <v>19</v>
      </c>
      <c r="N141" s="213" t="s">
        <v>43</v>
      </c>
      <c r="O141" s="83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6" t="s">
        <v>127</v>
      </c>
      <c r="AT141" s="216" t="s">
        <v>123</v>
      </c>
      <c r="AU141" s="216" t="s">
        <v>82</v>
      </c>
      <c r="AY141" s="16" t="s">
        <v>120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6" t="s">
        <v>80</v>
      </c>
      <c r="BK141" s="217">
        <f>ROUND(I141*H141,2)</f>
        <v>0</v>
      </c>
      <c r="BL141" s="16" t="s">
        <v>127</v>
      </c>
      <c r="BM141" s="216" t="s">
        <v>293</v>
      </c>
    </row>
    <row r="142" s="2" customFormat="1">
      <c r="A142" s="37"/>
      <c r="B142" s="38"/>
      <c r="C142" s="39"/>
      <c r="D142" s="218" t="s">
        <v>129</v>
      </c>
      <c r="E142" s="39"/>
      <c r="F142" s="219" t="s">
        <v>294</v>
      </c>
      <c r="G142" s="39"/>
      <c r="H142" s="39"/>
      <c r="I142" s="220"/>
      <c r="J142" s="39"/>
      <c r="K142" s="39"/>
      <c r="L142" s="43"/>
      <c r="M142" s="221"/>
      <c r="N142" s="222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129</v>
      </c>
      <c r="AU142" s="16" t="s">
        <v>82</v>
      </c>
    </row>
    <row r="143" s="2" customFormat="1" ht="37.8" customHeight="1">
      <c r="A143" s="37"/>
      <c r="B143" s="38"/>
      <c r="C143" s="223" t="s">
        <v>295</v>
      </c>
      <c r="D143" s="223" t="s">
        <v>117</v>
      </c>
      <c r="E143" s="224" t="s">
        <v>296</v>
      </c>
      <c r="F143" s="225" t="s">
        <v>297</v>
      </c>
      <c r="G143" s="226" t="s">
        <v>203</v>
      </c>
      <c r="H143" s="227">
        <v>21</v>
      </c>
      <c r="I143" s="228"/>
      <c r="J143" s="229">
        <f>ROUND(I143*H143,2)</f>
        <v>0</v>
      </c>
      <c r="K143" s="230"/>
      <c r="L143" s="231"/>
      <c r="M143" s="232" t="s">
        <v>19</v>
      </c>
      <c r="N143" s="233" t="s">
        <v>43</v>
      </c>
      <c r="O143" s="83"/>
      <c r="P143" s="214">
        <f>O143*H143</f>
        <v>0</v>
      </c>
      <c r="Q143" s="214">
        <v>0.00059000000000000003</v>
      </c>
      <c r="R143" s="214">
        <f>Q143*H143</f>
        <v>0.01239</v>
      </c>
      <c r="S143" s="214">
        <v>0</v>
      </c>
      <c r="T143" s="21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6" t="s">
        <v>155</v>
      </c>
      <c r="AT143" s="216" t="s">
        <v>117</v>
      </c>
      <c r="AU143" s="216" t="s">
        <v>82</v>
      </c>
      <c r="AY143" s="16" t="s">
        <v>120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80</v>
      </c>
      <c r="BK143" s="217">
        <f>ROUND(I143*H143,2)</f>
        <v>0</v>
      </c>
      <c r="BL143" s="16" t="s">
        <v>155</v>
      </c>
      <c r="BM143" s="216" t="s">
        <v>298</v>
      </c>
    </row>
    <row r="144" s="2" customFormat="1" ht="33" customHeight="1">
      <c r="A144" s="37"/>
      <c r="B144" s="38"/>
      <c r="C144" s="204" t="s">
        <v>299</v>
      </c>
      <c r="D144" s="204" t="s">
        <v>123</v>
      </c>
      <c r="E144" s="205" t="s">
        <v>300</v>
      </c>
      <c r="F144" s="206" t="s">
        <v>301</v>
      </c>
      <c r="G144" s="207" t="s">
        <v>126</v>
      </c>
      <c r="H144" s="208">
        <v>30</v>
      </c>
      <c r="I144" s="209"/>
      <c r="J144" s="210">
        <f>ROUND(I144*H144,2)</f>
        <v>0</v>
      </c>
      <c r="K144" s="211"/>
      <c r="L144" s="43"/>
      <c r="M144" s="212" t="s">
        <v>19</v>
      </c>
      <c r="N144" s="213" t="s">
        <v>43</v>
      </c>
      <c r="O144" s="83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6" t="s">
        <v>127</v>
      </c>
      <c r="AT144" s="216" t="s">
        <v>123</v>
      </c>
      <c r="AU144" s="216" t="s">
        <v>82</v>
      </c>
      <c r="AY144" s="16" t="s">
        <v>120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6" t="s">
        <v>80</v>
      </c>
      <c r="BK144" s="217">
        <f>ROUND(I144*H144,2)</f>
        <v>0</v>
      </c>
      <c r="BL144" s="16" t="s">
        <v>127</v>
      </c>
      <c r="BM144" s="216" t="s">
        <v>302</v>
      </c>
    </row>
    <row r="145" s="2" customFormat="1">
      <c r="A145" s="37"/>
      <c r="B145" s="38"/>
      <c r="C145" s="39"/>
      <c r="D145" s="218" t="s">
        <v>129</v>
      </c>
      <c r="E145" s="39"/>
      <c r="F145" s="219" t="s">
        <v>303</v>
      </c>
      <c r="G145" s="39"/>
      <c r="H145" s="39"/>
      <c r="I145" s="220"/>
      <c r="J145" s="39"/>
      <c r="K145" s="39"/>
      <c r="L145" s="43"/>
      <c r="M145" s="221"/>
      <c r="N145" s="222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129</v>
      </c>
      <c r="AU145" s="16" t="s">
        <v>82</v>
      </c>
    </row>
    <row r="146" s="2" customFormat="1" ht="33" customHeight="1">
      <c r="A146" s="37"/>
      <c r="B146" s="38"/>
      <c r="C146" s="204" t="s">
        <v>304</v>
      </c>
      <c r="D146" s="204" t="s">
        <v>123</v>
      </c>
      <c r="E146" s="205" t="s">
        <v>305</v>
      </c>
      <c r="F146" s="206" t="s">
        <v>306</v>
      </c>
      <c r="G146" s="207" t="s">
        <v>126</v>
      </c>
      <c r="H146" s="208">
        <v>35</v>
      </c>
      <c r="I146" s="209"/>
      <c r="J146" s="210">
        <f>ROUND(I146*H146,2)</f>
        <v>0</v>
      </c>
      <c r="K146" s="211"/>
      <c r="L146" s="43"/>
      <c r="M146" s="212" t="s">
        <v>19</v>
      </c>
      <c r="N146" s="213" t="s">
        <v>43</v>
      </c>
      <c r="O146" s="83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6" t="s">
        <v>127</v>
      </c>
      <c r="AT146" s="216" t="s">
        <v>123</v>
      </c>
      <c r="AU146" s="216" t="s">
        <v>82</v>
      </c>
      <c r="AY146" s="16" t="s">
        <v>120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80</v>
      </c>
      <c r="BK146" s="217">
        <f>ROUND(I146*H146,2)</f>
        <v>0</v>
      </c>
      <c r="BL146" s="16" t="s">
        <v>127</v>
      </c>
      <c r="BM146" s="216" t="s">
        <v>307</v>
      </c>
    </row>
    <row r="147" s="2" customFormat="1">
      <c r="A147" s="37"/>
      <c r="B147" s="38"/>
      <c r="C147" s="39"/>
      <c r="D147" s="218" t="s">
        <v>129</v>
      </c>
      <c r="E147" s="39"/>
      <c r="F147" s="219" t="s">
        <v>308</v>
      </c>
      <c r="G147" s="39"/>
      <c r="H147" s="39"/>
      <c r="I147" s="220"/>
      <c r="J147" s="39"/>
      <c r="K147" s="39"/>
      <c r="L147" s="43"/>
      <c r="M147" s="221"/>
      <c r="N147" s="222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129</v>
      </c>
      <c r="AU147" s="16" t="s">
        <v>82</v>
      </c>
    </row>
    <row r="148" s="2" customFormat="1" ht="33" customHeight="1">
      <c r="A148" s="37"/>
      <c r="B148" s="38"/>
      <c r="C148" s="204" t="s">
        <v>309</v>
      </c>
      <c r="D148" s="204" t="s">
        <v>123</v>
      </c>
      <c r="E148" s="205" t="s">
        <v>310</v>
      </c>
      <c r="F148" s="206" t="s">
        <v>311</v>
      </c>
      <c r="G148" s="207" t="s">
        <v>126</v>
      </c>
      <c r="H148" s="208">
        <v>5</v>
      </c>
      <c r="I148" s="209"/>
      <c r="J148" s="210">
        <f>ROUND(I148*H148,2)</f>
        <v>0</v>
      </c>
      <c r="K148" s="211"/>
      <c r="L148" s="43"/>
      <c r="M148" s="212" t="s">
        <v>19</v>
      </c>
      <c r="N148" s="213" t="s">
        <v>43</v>
      </c>
      <c r="O148" s="83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6" t="s">
        <v>127</v>
      </c>
      <c r="AT148" s="216" t="s">
        <v>123</v>
      </c>
      <c r="AU148" s="216" t="s">
        <v>82</v>
      </c>
      <c r="AY148" s="16" t="s">
        <v>120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6" t="s">
        <v>80</v>
      </c>
      <c r="BK148" s="217">
        <f>ROUND(I148*H148,2)</f>
        <v>0</v>
      </c>
      <c r="BL148" s="16" t="s">
        <v>127</v>
      </c>
      <c r="BM148" s="216" t="s">
        <v>312</v>
      </c>
    </row>
    <row r="149" s="2" customFormat="1">
      <c r="A149" s="37"/>
      <c r="B149" s="38"/>
      <c r="C149" s="39"/>
      <c r="D149" s="218" t="s">
        <v>129</v>
      </c>
      <c r="E149" s="39"/>
      <c r="F149" s="219" t="s">
        <v>313</v>
      </c>
      <c r="G149" s="39"/>
      <c r="H149" s="39"/>
      <c r="I149" s="220"/>
      <c r="J149" s="39"/>
      <c r="K149" s="39"/>
      <c r="L149" s="43"/>
      <c r="M149" s="221"/>
      <c r="N149" s="222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129</v>
      </c>
      <c r="AU149" s="16" t="s">
        <v>82</v>
      </c>
    </row>
    <row r="150" s="2" customFormat="1" ht="24.15" customHeight="1">
      <c r="A150" s="37"/>
      <c r="B150" s="38"/>
      <c r="C150" s="204" t="s">
        <v>314</v>
      </c>
      <c r="D150" s="204" t="s">
        <v>123</v>
      </c>
      <c r="E150" s="205" t="s">
        <v>315</v>
      </c>
      <c r="F150" s="206" t="s">
        <v>316</v>
      </c>
      <c r="G150" s="207" t="s">
        <v>126</v>
      </c>
      <c r="H150" s="208">
        <v>3</v>
      </c>
      <c r="I150" s="209"/>
      <c r="J150" s="210">
        <f>ROUND(I150*H150,2)</f>
        <v>0</v>
      </c>
      <c r="K150" s="211"/>
      <c r="L150" s="43"/>
      <c r="M150" s="212" t="s">
        <v>19</v>
      </c>
      <c r="N150" s="213" t="s">
        <v>43</v>
      </c>
      <c r="O150" s="83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6" t="s">
        <v>127</v>
      </c>
      <c r="AT150" s="216" t="s">
        <v>123</v>
      </c>
      <c r="AU150" s="216" t="s">
        <v>82</v>
      </c>
      <c r="AY150" s="16" t="s">
        <v>120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6" t="s">
        <v>80</v>
      </c>
      <c r="BK150" s="217">
        <f>ROUND(I150*H150,2)</f>
        <v>0</v>
      </c>
      <c r="BL150" s="16" t="s">
        <v>127</v>
      </c>
      <c r="BM150" s="216" t="s">
        <v>317</v>
      </c>
    </row>
    <row r="151" s="2" customFormat="1">
      <c r="A151" s="37"/>
      <c r="B151" s="38"/>
      <c r="C151" s="39"/>
      <c r="D151" s="218" t="s">
        <v>129</v>
      </c>
      <c r="E151" s="39"/>
      <c r="F151" s="219" t="s">
        <v>318</v>
      </c>
      <c r="G151" s="39"/>
      <c r="H151" s="39"/>
      <c r="I151" s="220"/>
      <c r="J151" s="39"/>
      <c r="K151" s="39"/>
      <c r="L151" s="43"/>
      <c r="M151" s="221"/>
      <c r="N151" s="222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129</v>
      </c>
      <c r="AU151" s="16" t="s">
        <v>82</v>
      </c>
    </row>
    <row r="152" s="2" customFormat="1" ht="21.75" customHeight="1">
      <c r="A152" s="37"/>
      <c r="B152" s="38"/>
      <c r="C152" s="204" t="s">
        <v>319</v>
      </c>
      <c r="D152" s="204" t="s">
        <v>123</v>
      </c>
      <c r="E152" s="205" t="s">
        <v>320</v>
      </c>
      <c r="F152" s="206" t="s">
        <v>321</v>
      </c>
      <c r="G152" s="207" t="s">
        <v>126</v>
      </c>
      <c r="H152" s="208">
        <v>1</v>
      </c>
      <c r="I152" s="209"/>
      <c r="J152" s="210">
        <f>ROUND(I152*H152,2)</f>
        <v>0</v>
      </c>
      <c r="K152" s="211"/>
      <c r="L152" s="43"/>
      <c r="M152" s="212" t="s">
        <v>19</v>
      </c>
      <c r="N152" s="213" t="s">
        <v>43</v>
      </c>
      <c r="O152" s="83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6" t="s">
        <v>127</v>
      </c>
      <c r="AT152" s="216" t="s">
        <v>123</v>
      </c>
      <c r="AU152" s="216" t="s">
        <v>82</v>
      </c>
      <c r="AY152" s="16" t="s">
        <v>120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6" t="s">
        <v>80</v>
      </c>
      <c r="BK152" s="217">
        <f>ROUND(I152*H152,2)</f>
        <v>0</v>
      </c>
      <c r="BL152" s="16" t="s">
        <v>127</v>
      </c>
      <c r="BM152" s="216" t="s">
        <v>322</v>
      </c>
    </row>
    <row r="153" s="2" customFormat="1">
      <c r="A153" s="37"/>
      <c r="B153" s="38"/>
      <c r="C153" s="39"/>
      <c r="D153" s="218" t="s">
        <v>129</v>
      </c>
      <c r="E153" s="39"/>
      <c r="F153" s="219" t="s">
        <v>323</v>
      </c>
      <c r="G153" s="39"/>
      <c r="H153" s="39"/>
      <c r="I153" s="220"/>
      <c r="J153" s="39"/>
      <c r="K153" s="39"/>
      <c r="L153" s="43"/>
      <c r="M153" s="221"/>
      <c r="N153" s="222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129</v>
      </c>
      <c r="AU153" s="16" t="s">
        <v>82</v>
      </c>
    </row>
    <row r="154" s="2" customFormat="1" ht="21.75" customHeight="1">
      <c r="A154" s="37"/>
      <c r="B154" s="38"/>
      <c r="C154" s="204" t="s">
        <v>324</v>
      </c>
      <c r="D154" s="204" t="s">
        <v>123</v>
      </c>
      <c r="E154" s="205" t="s">
        <v>325</v>
      </c>
      <c r="F154" s="206" t="s">
        <v>326</v>
      </c>
      <c r="G154" s="207" t="s">
        <v>126</v>
      </c>
      <c r="H154" s="208">
        <v>2</v>
      </c>
      <c r="I154" s="209"/>
      <c r="J154" s="210">
        <f>ROUND(I154*H154,2)</f>
        <v>0</v>
      </c>
      <c r="K154" s="211"/>
      <c r="L154" s="43"/>
      <c r="M154" s="212" t="s">
        <v>19</v>
      </c>
      <c r="N154" s="213" t="s">
        <v>43</v>
      </c>
      <c r="O154" s="83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6" t="s">
        <v>127</v>
      </c>
      <c r="AT154" s="216" t="s">
        <v>123</v>
      </c>
      <c r="AU154" s="216" t="s">
        <v>82</v>
      </c>
      <c r="AY154" s="16" t="s">
        <v>120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6" t="s">
        <v>80</v>
      </c>
      <c r="BK154" s="217">
        <f>ROUND(I154*H154,2)</f>
        <v>0</v>
      </c>
      <c r="BL154" s="16" t="s">
        <v>127</v>
      </c>
      <c r="BM154" s="216" t="s">
        <v>327</v>
      </c>
    </row>
    <row r="155" s="2" customFormat="1">
      <c r="A155" s="37"/>
      <c r="B155" s="38"/>
      <c r="C155" s="39"/>
      <c r="D155" s="218" t="s">
        <v>129</v>
      </c>
      <c r="E155" s="39"/>
      <c r="F155" s="219" t="s">
        <v>328</v>
      </c>
      <c r="G155" s="39"/>
      <c r="H155" s="39"/>
      <c r="I155" s="220"/>
      <c r="J155" s="39"/>
      <c r="K155" s="39"/>
      <c r="L155" s="43"/>
      <c r="M155" s="221"/>
      <c r="N155" s="222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129</v>
      </c>
      <c r="AU155" s="16" t="s">
        <v>82</v>
      </c>
    </row>
    <row r="156" s="2" customFormat="1" ht="24.15" customHeight="1">
      <c r="A156" s="37"/>
      <c r="B156" s="38"/>
      <c r="C156" s="204" t="s">
        <v>329</v>
      </c>
      <c r="D156" s="204" t="s">
        <v>123</v>
      </c>
      <c r="E156" s="205" t="s">
        <v>330</v>
      </c>
      <c r="F156" s="206" t="s">
        <v>331</v>
      </c>
      <c r="G156" s="207" t="s">
        <v>126</v>
      </c>
      <c r="H156" s="208">
        <v>30</v>
      </c>
      <c r="I156" s="209"/>
      <c r="J156" s="210">
        <f>ROUND(I156*H156,2)</f>
        <v>0</v>
      </c>
      <c r="K156" s="211"/>
      <c r="L156" s="43"/>
      <c r="M156" s="212" t="s">
        <v>19</v>
      </c>
      <c r="N156" s="213" t="s">
        <v>43</v>
      </c>
      <c r="O156" s="83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6" t="s">
        <v>127</v>
      </c>
      <c r="AT156" s="216" t="s">
        <v>123</v>
      </c>
      <c r="AU156" s="216" t="s">
        <v>82</v>
      </c>
      <c r="AY156" s="16" t="s">
        <v>120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6" t="s">
        <v>80</v>
      </c>
      <c r="BK156" s="217">
        <f>ROUND(I156*H156,2)</f>
        <v>0</v>
      </c>
      <c r="BL156" s="16" t="s">
        <v>127</v>
      </c>
      <c r="BM156" s="216" t="s">
        <v>332</v>
      </c>
    </row>
    <row r="157" s="2" customFormat="1">
      <c r="A157" s="37"/>
      <c r="B157" s="38"/>
      <c r="C157" s="39"/>
      <c r="D157" s="218" t="s">
        <v>129</v>
      </c>
      <c r="E157" s="39"/>
      <c r="F157" s="219" t="s">
        <v>333</v>
      </c>
      <c r="G157" s="39"/>
      <c r="H157" s="39"/>
      <c r="I157" s="220"/>
      <c r="J157" s="39"/>
      <c r="K157" s="39"/>
      <c r="L157" s="43"/>
      <c r="M157" s="221"/>
      <c r="N157" s="222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129</v>
      </c>
      <c r="AU157" s="16" t="s">
        <v>82</v>
      </c>
    </row>
    <row r="158" s="2" customFormat="1" ht="24.15" customHeight="1">
      <c r="A158" s="37"/>
      <c r="B158" s="38"/>
      <c r="C158" s="204" t="s">
        <v>334</v>
      </c>
      <c r="D158" s="204" t="s">
        <v>123</v>
      </c>
      <c r="E158" s="205" t="s">
        <v>335</v>
      </c>
      <c r="F158" s="206" t="s">
        <v>336</v>
      </c>
      <c r="G158" s="207" t="s">
        <v>126</v>
      </c>
      <c r="H158" s="208">
        <v>35</v>
      </c>
      <c r="I158" s="209"/>
      <c r="J158" s="210">
        <f>ROUND(I158*H158,2)</f>
        <v>0</v>
      </c>
      <c r="K158" s="211"/>
      <c r="L158" s="43"/>
      <c r="M158" s="212" t="s">
        <v>19</v>
      </c>
      <c r="N158" s="213" t="s">
        <v>43</v>
      </c>
      <c r="O158" s="83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6" t="s">
        <v>127</v>
      </c>
      <c r="AT158" s="216" t="s">
        <v>123</v>
      </c>
      <c r="AU158" s="216" t="s">
        <v>82</v>
      </c>
      <c r="AY158" s="16" t="s">
        <v>120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6" t="s">
        <v>80</v>
      </c>
      <c r="BK158" s="217">
        <f>ROUND(I158*H158,2)</f>
        <v>0</v>
      </c>
      <c r="BL158" s="16" t="s">
        <v>127</v>
      </c>
      <c r="BM158" s="216" t="s">
        <v>337</v>
      </c>
    </row>
    <row r="159" s="2" customFormat="1">
      <c r="A159" s="37"/>
      <c r="B159" s="38"/>
      <c r="C159" s="39"/>
      <c r="D159" s="218" t="s">
        <v>129</v>
      </c>
      <c r="E159" s="39"/>
      <c r="F159" s="219" t="s">
        <v>338</v>
      </c>
      <c r="G159" s="39"/>
      <c r="H159" s="39"/>
      <c r="I159" s="220"/>
      <c r="J159" s="39"/>
      <c r="K159" s="39"/>
      <c r="L159" s="43"/>
      <c r="M159" s="221"/>
      <c r="N159" s="222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129</v>
      </c>
      <c r="AU159" s="16" t="s">
        <v>82</v>
      </c>
    </row>
    <row r="160" s="2" customFormat="1" ht="44.25" customHeight="1">
      <c r="A160" s="37"/>
      <c r="B160" s="38"/>
      <c r="C160" s="204" t="s">
        <v>339</v>
      </c>
      <c r="D160" s="204" t="s">
        <v>123</v>
      </c>
      <c r="E160" s="205" t="s">
        <v>340</v>
      </c>
      <c r="F160" s="206" t="s">
        <v>341</v>
      </c>
      <c r="G160" s="207" t="s">
        <v>203</v>
      </c>
      <c r="H160" s="208">
        <v>32</v>
      </c>
      <c r="I160" s="209"/>
      <c r="J160" s="210">
        <f>ROUND(I160*H160,2)</f>
        <v>0</v>
      </c>
      <c r="K160" s="211"/>
      <c r="L160" s="43"/>
      <c r="M160" s="212" t="s">
        <v>19</v>
      </c>
      <c r="N160" s="213" t="s">
        <v>43</v>
      </c>
      <c r="O160" s="83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6" t="s">
        <v>127</v>
      </c>
      <c r="AT160" s="216" t="s">
        <v>123</v>
      </c>
      <c r="AU160" s="216" t="s">
        <v>82</v>
      </c>
      <c r="AY160" s="16" t="s">
        <v>120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6" t="s">
        <v>80</v>
      </c>
      <c r="BK160" s="217">
        <f>ROUND(I160*H160,2)</f>
        <v>0</v>
      </c>
      <c r="BL160" s="16" t="s">
        <v>127</v>
      </c>
      <c r="BM160" s="216" t="s">
        <v>342</v>
      </c>
    </row>
    <row r="161" s="2" customFormat="1">
      <c r="A161" s="37"/>
      <c r="B161" s="38"/>
      <c r="C161" s="39"/>
      <c r="D161" s="218" t="s">
        <v>129</v>
      </c>
      <c r="E161" s="39"/>
      <c r="F161" s="219" t="s">
        <v>343</v>
      </c>
      <c r="G161" s="39"/>
      <c r="H161" s="39"/>
      <c r="I161" s="220"/>
      <c r="J161" s="39"/>
      <c r="K161" s="39"/>
      <c r="L161" s="43"/>
      <c r="M161" s="221"/>
      <c r="N161" s="222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129</v>
      </c>
      <c r="AU161" s="16" t="s">
        <v>82</v>
      </c>
    </row>
    <row r="162" s="2" customFormat="1" ht="16.5" customHeight="1">
      <c r="A162" s="37"/>
      <c r="B162" s="38"/>
      <c r="C162" s="223" t="s">
        <v>344</v>
      </c>
      <c r="D162" s="223" t="s">
        <v>117</v>
      </c>
      <c r="E162" s="224" t="s">
        <v>345</v>
      </c>
      <c r="F162" s="225" t="s">
        <v>346</v>
      </c>
      <c r="G162" s="226" t="s">
        <v>347</v>
      </c>
      <c r="H162" s="227">
        <v>1</v>
      </c>
      <c r="I162" s="228"/>
      <c r="J162" s="229">
        <f>ROUND(I162*H162,2)</f>
        <v>0</v>
      </c>
      <c r="K162" s="230"/>
      <c r="L162" s="231"/>
      <c r="M162" s="232" t="s">
        <v>19</v>
      </c>
      <c r="N162" s="233" t="s">
        <v>43</v>
      </c>
      <c r="O162" s="83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6" t="s">
        <v>134</v>
      </c>
      <c r="AT162" s="216" t="s">
        <v>117</v>
      </c>
      <c r="AU162" s="216" t="s">
        <v>82</v>
      </c>
      <c r="AY162" s="16" t="s">
        <v>120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6" t="s">
        <v>80</v>
      </c>
      <c r="BK162" s="217">
        <f>ROUND(I162*H162,2)</f>
        <v>0</v>
      </c>
      <c r="BL162" s="16" t="s">
        <v>127</v>
      </c>
      <c r="BM162" s="216" t="s">
        <v>348</v>
      </c>
    </row>
    <row r="163" s="12" customFormat="1" ht="22.8" customHeight="1">
      <c r="A163" s="12"/>
      <c r="B163" s="188"/>
      <c r="C163" s="189"/>
      <c r="D163" s="190" t="s">
        <v>71</v>
      </c>
      <c r="E163" s="202" t="s">
        <v>349</v>
      </c>
      <c r="F163" s="202" t="s">
        <v>350</v>
      </c>
      <c r="G163" s="189"/>
      <c r="H163" s="189"/>
      <c r="I163" s="192"/>
      <c r="J163" s="203">
        <f>BK163</f>
        <v>0</v>
      </c>
      <c r="K163" s="189"/>
      <c r="L163" s="194"/>
      <c r="M163" s="195"/>
      <c r="N163" s="196"/>
      <c r="O163" s="196"/>
      <c r="P163" s="197">
        <f>SUM(P164:P197)</f>
        <v>0</v>
      </c>
      <c r="Q163" s="196"/>
      <c r="R163" s="197">
        <f>SUM(R164:R197)</f>
        <v>0.0048720000000000005</v>
      </c>
      <c r="S163" s="196"/>
      <c r="T163" s="198">
        <f>SUM(T164:T197)</f>
        <v>4.8510000000000009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9" t="s">
        <v>119</v>
      </c>
      <c r="AT163" s="200" t="s">
        <v>71</v>
      </c>
      <c r="AU163" s="200" t="s">
        <v>80</v>
      </c>
      <c r="AY163" s="199" t="s">
        <v>120</v>
      </c>
      <c r="BK163" s="201">
        <f>SUM(BK164:BK197)</f>
        <v>0</v>
      </c>
    </row>
    <row r="164" s="2" customFormat="1" ht="49.05" customHeight="1">
      <c r="A164" s="37"/>
      <c r="B164" s="38"/>
      <c r="C164" s="204" t="s">
        <v>351</v>
      </c>
      <c r="D164" s="204" t="s">
        <v>123</v>
      </c>
      <c r="E164" s="205" t="s">
        <v>352</v>
      </c>
      <c r="F164" s="206" t="s">
        <v>353</v>
      </c>
      <c r="G164" s="207" t="s">
        <v>354</v>
      </c>
      <c r="H164" s="208">
        <v>3.7799999999999998</v>
      </c>
      <c r="I164" s="209"/>
      <c r="J164" s="210">
        <f>ROUND(I164*H164,2)</f>
        <v>0</v>
      </c>
      <c r="K164" s="211"/>
      <c r="L164" s="43"/>
      <c r="M164" s="212" t="s">
        <v>19</v>
      </c>
      <c r="N164" s="213" t="s">
        <v>43</v>
      </c>
      <c r="O164" s="83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6" t="s">
        <v>127</v>
      </c>
      <c r="AT164" s="216" t="s">
        <v>123</v>
      </c>
      <c r="AU164" s="216" t="s">
        <v>82</v>
      </c>
      <c r="AY164" s="16" t="s">
        <v>120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6" t="s">
        <v>80</v>
      </c>
      <c r="BK164" s="217">
        <f>ROUND(I164*H164,2)</f>
        <v>0</v>
      </c>
      <c r="BL164" s="16" t="s">
        <v>127</v>
      </c>
      <c r="BM164" s="216" t="s">
        <v>355</v>
      </c>
    </row>
    <row r="165" s="2" customFormat="1">
      <c r="A165" s="37"/>
      <c r="B165" s="38"/>
      <c r="C165" s="39"/>
      <c r="D165" s="218" t="s">
        <v>129</v>
      </c>
      <c r="E165" s="39"/>
      <c r="F165" s="219" t="s">
        <v>356</v>
      </c>
      <c r="G165" s="39"/>
      <c r="H165" s="39"/>
      <c r="I165" s="220"/>
      <c r="J165" s="39"/>
      <c r="K165" s="39"/>
      <c r="L165" s="43"/>
      <c r="M165" s="221"/>
      <c r="N165" s="222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129</v>
      </c>
      <c r="AU165" s="16" t="s">
        <v>82</v>
      </c>
    </row>
    <row r="166" s="2" customFormat="1" ht="49.05" customHeight="1">
      <c r="A166" s="37"/>
      <c r="B166" s="38"/>
      <c r="C166" s="204" t="s">
        <v>357</v>
      </c>
      <c r="D166" s="204" t="s">
        <v>123</v>
      </c>
      <c r="E166" s="205" t="s">
        <v>358</v>
      </c>
      <c r="F166" s="206" t="s">
        <v>359</v>
      </c>
      <c r="G166" s="207" t="s">
        <v>354</v>
      </c>
      <c r="H166" s="208">
        <v>4.1310000000000002</v>
      </c>
      <c r="I166" s="209"/>
      <c r="J166" s="210">
        <f>ROUND(I166*H166,2)</f>
        <v>0</v>
      </c>
      <c r="K166" s="211"/>
      <c r="L166" s="43"/>
      <c r="M166" s="212" t="s">
        <v>19</v>
      </c>
      <c r="N166" s="213" t="s">
        <v>43</v>
      </c>
      <c r="O166" s="83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6" t="s">
        <v>127</v>
      </c>
      <c r="AT166" s="216" t="s">
        <v>123</v>
      </c>
      <c r="AU166" s="216" t="s">
        <v>82</v>
      </c>
      <c r="AY166" s="16" t="s">
        <v>120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6" t="s">
        <v>80</v>
      </c>
      <c r="BK166" s="217">
        <f>ROUND(I166*H166,2)</f>
        <v>0</v>
      </c>
      <c r="BL166" s="16" t="s">
        <v>127</v>
      </c>
      <c r="BM166" s="216" t="s">
        <v>360</v>
      </c>
    </row>
    <row r="167" s="2" customFormat="1">
      <c r="A167" s="37"/>
      <c r="B167" s="38"/>
      <c r="C167" s="39"/>
      <c r="D167" s="218" t="s">
        <v>129</v>
      </c>
      <c r="E167" s="39"/>
      <c r="F167" s="219" t="s">
        <v>361</v>
      </c>
      <c r="G167" s="39"/>
      <c r="H167" s="39"/>
      <c r="I167" s="220"/>
      <c r="J167" s="39"/>
      <c r="K167" s="39"/>
      <c r="L167" s="43"/>
      <c r="M167" s="221"/>
      <c r="N167" s="222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129</v>
      </c>
      <c r="AU167" s="16" t="s">
        <v>82</v>
      </c>
    </row>
    <row r="168" s="2" customFormat="1" ht="49.05" customHeight="1">
      <c r="A168" s="37"/>
      <c r="B168" s="38"/>
      <c r="C168" s="204" t="s">
        <v>362</v>
      </c>
      <c r="D168" s="204" t="s">
        <v>123</v>
      </c>
      <c r="E168" s="205" t="s">
        <v>363</v>
      </c>
      <c r="F168" s="206" t="s">
        <v>364</v>
      </c>
      <c r="G168" s="207" t="s">
        <v>354</v>
      </c>
      <c r="H168" s="208">
        <v>7.9109999999999996</v>
      </c>
      <c r="I168" s="209"/>
      <c r="J168" s="210">
        <f>ROUND(I168*H168,2)</f>
        <v>0</v>
      </c>
      <c r="K168" s="211"/>
      <c r="L168" s="43"/>
      <c r="M168" s="212" t="s">
        <v>19</v>
      </c>
      <c r="N168" s="213" t="s">
        <v>43</v>
      </c>
      <c r="O168" s="83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6" t="s">
        <v>127</v>
      </c>
      <c r="AT168" s="216" t="s">
        <v>123</v>
      </c>
      <c r="AU168" s="216" t="s">
        <v>82</v>
      </c>
      <c r="AY168" s="16" t="s">
        <v>120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6" t="s">
        <v>80</v>
      </c>
      <c r="BK168" s="217">
        <f>ROUND(I168*H168,2)</f>
        <v>0</v>
      </c>
      <c r="BL168" s="16" t="s">
        <v>127</v>
      </c>
      <c r="BM168" s="216" t="s">
        <v>365</v>
      </c>
    </row>
    <row r="169" s="2" customFormat="1">
      <c r="A169" s="37"/>
      <c r="B169" s="38"/>
      <c r="C169" s="39"/>
      <c r="D169" s="218" t="s">
        <v>129</v>
      </c>
      <c r="E169" s="39"/>
      <c r="F169" s="219" t="s">
        <v>366</v>
      </c>
      <c r="G169" s="39"/>
      <c r="H169" s="39"/>
      <c r="I169" s="220"/>
      <c r="J169" s="39"/>
      <c r="K169" s="39"/>
      <c r="L169" s="43"/>
      <c r="M169" s="221"/>
      <c r="N169" s="222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129</v>
      </c>
      <c r="AU169" s="16" t="s">
        <v>82</v>
      </c>
    </row>
    <row r="170" s="2" customFormat="1" ht="49.05" customHeight="1">
      <c r="A170" s="37"/>
      <c r="B170" s="38"/>
      <c r="C170" s="204" t="s">
        <v>367</v>
      </c>
      <c r="D170" s="204" t="s">
        <v>123</v>
      </c>
      <c r="E170" s="205" t="s">
        <v>368</v>
      </c>
      <c r="F170" s="206" t="s">
        <v>369</v>
      </c>
      <c r="G170" s="207" t="s">
        <v>133</v>
      </c>
      <c r="H170" s="208">
        <v>7</v>
      </c>
      <c r="I170" s="209"/>
      <c r="J170" s="210">
        <f>ROUND(I170*H170,2)</f>
        <v>0</v>
      </c>
      <c r="K170" s="211"/>
      <c r="L170" s="43"/>
      <c r="M170" s="212" t="s">
        <v>19</v>
      </c>
      <c r="N170" s="213" t="s">
        <v>43</v>
      </c>
      <c r="O170" s="83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6" t="s">
        <v>127</v>
      </c>
      <c r="AT170" s="216" t="s">
        <v>123</v>
      </c>
      <c r="AU170" s="216" t="s">
        <v>82</v>
      </c>
      <c r="AY170" s="16" t="s">
        <v>120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6" t="s">
        <v>80</v>
      </c>
      <c r="BK170" s="217">
        <f>ROUND(I170*H170,2)</f>
        <v>0</v>
      </c>
      <c r="BL170" s="16" t="s">
        <v>127</v>
      </c>
      <c r="BM170" s="216" t="s">
        <v>370</v>
      </c>
    </row>
    <row r="171" s="2" customFormat="1">
      <c r="A171" s="37"/>
      <c r="B171" s="38"/>
      <c r="C171" s="39"/>
      <c r="D171" s="218" t="s">
        <v>129</v>
      </c>
      <c r="E171" s="39"/>
      <c r="F171" s="219" t="s">
        <v>371</v>
      </c>
      <c r="G171" s="39"/>
      <c r="H171" s="39"/>
      <c r="I171" s="220"/>
      <c r="J171" s="39"/>
      <c r="K171" s="39"/>
      <c r="L171" s="43"/>
      <c r="M171" s="221"/>
      <c r="N171" s="222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129</v>
      </c>
      <c r="AU171" s="16" t="s">
        <v>82</v>
      </c>
    </row>
    <row r="172" s="2" customFormat="1" ht="24.15" customHeight="1">
      <c r="A172" s="37"/>
      <c r="B172" s="38"/>
      <c r="C172" s="204" t="s">
        <v>372</v>
      </c>
      <c r="D172" s="204" t="s">
        <v>123</v>
      </c>
      <c r="E172" s="205" t="s">
        <v>373</v>
      </c>
      <c r="F172" s="206" t="s">
        <v>374</v>
      </c>
      <c r="G172" s="207" t="s">
        <v>354</v>
      </c>
      <c r="H172" s="208">
        <v>0.41299999999999998</v>
      </c>
      <c r="I172" s="209"/>
      <c r="J172" s="210">
        <f>ROUND(I172*H172,2)</f>
        <v>0</v>
      </c>
      <c r="K172" s="211"/>
      <c r="L172" s="43"/>
      <c r="M172" s="212" t="s">
        <v>19</v>
      </c>
      <c r="N172" s="213" t="s">
        <v>43</v>
      </c>
      <c r="O172" s="83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6" t="s">
        <v>127</v>
      </c>
      <c r="AT172" s="216" t="s">
        <v>123</v>
      </c>
      <c r="AU172" s="216" t="s">
        <v>82</v>
      </c>
      <c r="AY172" s="16" t="s">
        <v>120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6" t="s">
        <v>80</v>
      </c>
      <c r="BK172" s="217">
        <f>ROUND(I172*H172,2)</f>
        <v>0</v>
      </c>
      <c r="BL172" s="16" t="s">
        <v>127</v>
      </c>
      <c r="BM172" s="216" t="s">
        <v>375</v>
      </c>
    </row>
    <row r="173" s="2" customFormat="1">
      <c r="A173" s="37"/>
      <c r="B173" s="38"/>
      <c r="C173" s="39"/>
      <c r="D173" s="218" t="s">
        <v>129</v>
      </c>
      <c r="E173" s="39"/>
      <c r="F173" s="219" t="s">
        <v>376</v>
      </c>
      <c r="G173" s="39"/>
      <c r="H173" s="39"/>
      <c r="I173" s="220"/>
      <c r="J173" s="39"/>
      <c r="K173" s="39"/>
      <c r="L173" s="43"/>
      <c r="M173" s="221"/>
      <c r="N173" s="222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129</v>
      </c>
      <c r="AU173" s="16" t="s">
        <v>82</v>
      </c>
    </row>
    <row r="174" s="2" customFormat="1" ht="24.15" customHeight="1">
      <c r="A174" s="37"/>
      <c r="B174" s="38"/>
      <c r="C174" s="204" t="s">
        <v>377</v>
      </c>
      <c r="D174" s="204" t="s">
        <v>123</v>
      </c>
      <c r="E174" s="205" t="s">
        <v>378</v>
      </c>
      <c r="F174" s="206" t="s">
        <v>379</v>
      </c>
      <c r="G174" s="207" t="s">
        <v>354</v>
      </c>
      <c r="H174" s="208">
        <v>0.41299999999999998</v>
      </c>
      <c r="I174" s="209"/>
      <c r="J174" s="210">
        <f>ROUND(I174*H174,2)</f>
        <v>0</v>
      </c>
      <c r="K174" s="211"/>
      <c r="L174" s="43"/>
      <c r="M174" s="212" t="s">
        <v>19</v>
      </c>
      <c r="N174" s="213" t="s">
        <v>43</v>
      </c>
      <c r="O174" s="83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6" t="s">
        <v>127</v>
      </c>
      <c r="AT174" s="216" t="s">
        <v>123</v>
      </c>
      <c r="AU174" s="216" t="s">
        <v>82</v>
      </c>
      <c r="AY174" s="16" t="s">
        <v>120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6" t="s">
        <v>80</v>
      </c>
      <c r="BK174" s="217">
        <f>ROUND(I174*H174,2)</f>
        <v>0</v>
      </c>
      <c r="BL174" s="16" t="s">
        <v>127</v>
      </c>
      <c r="BM174" s="216" t="s">
        <v>380</v>
      </c>
    </row>
    <row r="175" s="2" customFormat="1">
      <c r="A175" s="37"/>
      <c r="B175" s="38"/>
      <c r="C175" s="39"/>
      <c r="D175" s="218" t="s">
        <v>129</v>
      </c>
      <c r="E175" s="39"/>
      <c r="F175" s="219" t="s">
        <v>381</v>
      </c>
      <c r="G175" s="39"/>
      <c r="H175" s="39"/>
      <c r="I175" s="220"/>
      <c r="J175" s="39"/>
      <c r="K175" s="39"/>
      <c r="L175" s="43"/>
      <c r="M175" s="221"/>
      <c r="N175" s="222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129</v>
      </c>
      <c r="AU175" s="16" t="s">
        <v>82</v>
      </c>
    </row>
    <row r="176" s="2" customFormat="1" ht="16.5" customHeight="1">
      <c r="A176" s="37"/>
      <c r="B176" s="38"/>
      <c r="C176" s="204" t="s">
        <v>382</v>
      </c>
      <c r="D176" s="204" t="s">
        <v>123</v>
      </c>
      <c r="E176" s="205" t="s">
        <v>383</v>
      </c>
      <c r="F176" s="206" t="s">
        <v>384</v>
      </c>
      <c r="G176" s="207" t="s">
        <v>354</v>
      </c>
      <c r="H176" s="208">
        <v>2.2050000000000001</v>
      </c>
      <c r="I176" s="209"/>
      <c r="J176" s="210">
        <f>ROUND(I176*H176,2)</f>
        <v>0</v>
      </c>
      <c r="K176" s="211"/>
      <c r="L176" s="43"/>
      <c r="M176" s="212" t="s">
        <v>19</v>
      </c>
      <c r="N176" s="213" t="s">
        <v>43</v>
      </c>
      <c r="O176" s="83"/>
      <c r="P176" s="214">
        <f>O176*H176</f>
        <v>0</v>
      </c>
      <c r="Q176" s="214">
        <v>0</v>
      </c>
      <c r="R176" s="214">
        <f>Q176*H176</f>
        <v>0</v>
      </c>
      <c r="S176" s="214">
        <v>2.2000000000000002</v>
      </c>
      <c r="T176" s="215">
        <f>S176*H176</f>
        <v>4.8510000000000009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6" t="s">
        <v>127</v>
      </c>
      <c r="AT176" s="216" t="s">
        <v>123</v>
      </c>
      <c r="AU176" s="216" t="s">
        <v>82</v>
      </c>
      <c r="AY176" s="16" t="s">
        <v>120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6" t="s">
        <v>80</v>
      </c>
      <c r="BK176" s="217">
        <f>ROUND(I176*H176,2)</f>
        <v>0</v>
      </c>
      <c r="BL176" s="16" t="s">
        <v>127</v>
      </c>
      <c r="BM176" s="216" t="s">
        <v>385</v>
      </c>
    </row>
    <row r="177" s="2" customFormat="1">
      <c r="A177" s="37"/>
      <c r="B177" s="38"/>
      <c r="C177" s="39"/>
      <c r="D177" s="218" t="s">
        <v>129</v>
      </c>
      <c r="E177" s="39"/>
      <c r="F177" s="219" t="s">
        <v>386</v>
      </c>
      <c r="G177" s="39"/>
      <c r="H177" s="39"/>
      <c r="I177" s="220"/>
      <c r="J177" s="39"/>
      <c r="K177" s="39"/>
      <c r="L177" s="43"/>
      <c r="M177" s="221"/>
      <c r="N177" s="222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129</v>
      </c>
      <c r="AU177" s="16" t="s">
        <v>82</v>
      </c>
    </row>
    <row r="178" s="2" customFormat="1" ht="24.15" customHeight="1">
      <c r="A178" s="37"/>
      <c r="B178" s="38"/>
      <c r="C178" s="204" t="s">
        <v>387</v>
      </c>
      <c r="D178" s="204" t="s">
        <v>123</v>
      </c>
      <c r="E178" s="205" t="s">
        <v>388</v>
      </c>
      <c r="F178" s="206" t="s">
        <v>389</v>
      </c>
      <c r="G178" s="207" t="s">
        <v>390</v>
      </c>
      <c r="H178" s="208">
        <v>4.2000000000000002</v>
      </c>
      <c r="I178" s="209"/>
      <c r="J178" s="210">
        <f>ROUND(I178*H178,2)</f>
        <v>0</v>
      </c>
      <c r="K178" s="211"/>
      <c r="L178" s="43"/>
      <c r="M178" s="212" t="s">
        <v>19</v>
      </c>
      <c r="N178" s="213" t="s">
        <v>43</v>
      </c>
      <c r="O178" s="83"/>
      <c r="P178" s="214">
        <f>O178*H178</f>
        <v>0</v>
      </c>
      <c r="Q178" s="214">
        <v>0.00116</v>
      </c>
      <c r="R178" s="214">
        <f>Q178*H178</f>
        <v>0.0048720000000000005</v>
      </c>
      <c r="S178" s="214">
        <v>0</v>
      </c>
      <c r="T178" s="21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6" t="s">
        <v>127</v>
      </c>
      <c r="AT178" s="216" t="s">
        <v>123</v>
      </c>
      <c r="AU178" s="216" t="s">
        <v>82</v>
      </c>
      <c r="AY178" s="16" t="s">
        <v>120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6" t="s">
        <v>80</v>
      </c>
      <c r="BK178" s="217">
        <f>ROUND(I178*H178,2)</f>
        <v>0</v>
      </c>
      <c r="BL178" s="16" t="s">
        <v>127</v>
      </c>
      <c r="BM178" s="216" t="s">
        <v>391</v>
      </c>
    </row>
    <row r="179" s="2" customFormat="1">
      <c r="A179" s="37"/>
      <c r="B179" s="38"/>
      <c r="C179" s="39"/>
      <c r="D179" s="218" t="s">
        <v>129</v>
      </c>
      <c r="E179" s="39"/>
      <c r="F179" s="219" t="s">
        <v>392</v>
      </c>
      <c r="G179" s="39"/>
      <c r="H179" s="39"/>
      <c r="I179" s="220"/>
      <c r="J179" s="39"/>
      <c r="K179" s="39"/>
      <c r="L179" s="43"/>
      <c r="M179" s="221"/>
      <c r="N179" s="222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129</v>
      </c>
      <c r="AU179" s="16" t="s">
        <v>82</v>
      </c>
    </row>
    <row r="180" s="2" customFormat="1" ht="24.15" customHeight="1">
      <c r="A180" s="37"/>
      <c r="B180" s="38"/>
      <c r="C180" s="204" t="s">
        <v>393</v>
      </c>
      <c r="D180" s="204" t="s">
        <v>123</v>
      </c>
      <c r="E180" s="205" t="s">
        <v>394</v>
      </c>
      <c r="F180" s="206" t="s">
        <v>395</v>
      </c>
      <c r="G180" s="207" t="s">
        <v>390</v>
      </c>
      <c r="H180" s="208">
        <v>4.2000000000000002</v>
      </c>
      <c r="I180" s="209"/>
      <c r="J180" s="210">
        <f>ROUND(I180*H180,2)</f>
        <v>0</v>
      </c>
      <c r="K180" s="211"/>
      <c r="L180" s="43"/>
      <c r="M180" s="212" t="s">
        <v>19</v>
      </c>
      <c r="N180" s="213" t="s">
        <v>43</v>
      </c>
      <c r="O180" s="83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6" t="s">
        <v>127</v>
      </c>
      <c r="AT180" s="216" t="s">
        <v>123</v>
      </c>
      <c r="AU180" s="216" t="s">
        <v>82</v>
      </c>
      <c r="AY180" s="16" t="s">
        <v>120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6" t="s">
        <v>80</v>
      </c>
      <c r="BK180" s="217">
        <f>ROUND(I180*H180,2)</f>
        <v>0</v>
      </c>
      <c r="BL180" s="16" t="s">
        <v>127</v>
      </c>
      <c r="BM180" s="216" t="s">
        <v>396</v>
      </c>
    </row>
    <row r="181" s="2" customFormat="1">
      <c r="A181" s="37"/>
      <c r="B181" s="38"/>
      <c r="C181" s="39"/>
      <c r="D181" s="218" t="s">
        <v>129</v>
      </c>
      <c r="E181" s="39"/>
      <c r="F181" s="219" t="s">
        <v>397</v>
      </c>
      <c r="G181" s="39"/>
      <c r="H181" s="39"/>
      <c r="I181" s="220"/>
      <c r="J181" s="39"/>
      <c r="K181" s="39"/>
      <c r="L181" s="43"/>
      <c r="M181" s="221"/>
      <c r="N181" s="222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129</v>
      </c>
      <c r="AU181" s="16" t="s">
        <v>82</v>
      </c>
    </row>
    <row r="182" s="2" customFormat="1" ht="33" customHeight="1">
      <c r="A182" s="37"/>
      <c r="B182" s="38"/>
      <c r="C182" s="204" t="s">
        <v>398</v>
      </c>
      <c r="D182" s="204" t="s">
        <v>123</v>
      </c>
      <c r="E182" s="205" t="s">
        <v>399</v>
      </c>
      <c r="F182" s="206" t="s">
        <v>400</v>
      </c>
      <c r="G182" s="207" t="s">
        <v>354</v>
      </c>
      <c r="H182" s="208">
        <v>4.1310000000000002</v>
      </c>
      <c r="I182" s="209"/>
      <c r="J182" s="210">
        <f>ROUND(I182*H182,2)</f>
        <v>0</v>
      </c>
      <c r="K182" s="211"/>
      <c r="L182" s="43"/>
      <c r="M182" s="212" t="s">
        <v>19</v>
      </c>
      <c r="N182" s="213" t="s">
        <v>43</v>
      </c>
      <c r="O182" s="83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6" t="s">
        <v>127</v>
      </c>
      <c r="AT182" s="216" t="s">
        <v>123</v>
      </c>
      <c r="AU182" s="216" t="s">
        <v>82</v>
      </c>
      <c r="AY182" s="16" t="s">
        <v>120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6" t="s">
        <v>80</v>
      </c>
      <c r="BK182" s="217">
        <f>ROUND(I182*H182,2)</f>
        <v>0</v>
      </c>
      <c r="BL182" s="16" t="s">
        <v>127</v>
      </c>
      <c r="BM182" s="216" t="s">
        <v>401</v>
      </c>
    </row>
    <row r="183" s="2" customFormat="1">
      <c r="A183" s="37"/>
      <c r="B183" s="38"/>
      <c r="C183" s="39"/>
      <c r="D183" s="218" t="s">
        <v>129</v>
      </c>
      <c r="E183" s="39"/>
      <c r="F183" s="219" t="s">
        <v>402</v>
      </c>
      <c r="G183" s="39"/>
      <c r="H183" s="39"/>
      <c r="I183" s="220"/>
      <c r="J183" s="39"/>
      <c r="K183" s="39"/>
      <c r="L183" s="43"/>
      <c r="M183" s="221"/>
      <c r="N183" s="222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129</v>
      </c>
      <c r="AU183" s="16" t="s">
        <v>82</v>
      </c>
    </row>
    <row r="184" s="2" customFormat="1" ht="16.5" customHeight="1">
      <c r="A184" s="37"/>
      <c r="B184" s="38"/>
      <c r="C184" s="223" t="s">
        <v>403</v>
      </c>
      <c r="D184" s="223" t="s">
        <v>117</v>
      </c>
      <c r="E184" s="224" t="s">
        <v>404</v>
      </c>
      <c r="F184" s="225" t="s">
        <v>405</v>
      </c>
      <c r="G184" s="226" t="s">
        <v>133</v>
      </c>
      <c r="H184" s="227">
        <v>3</v>
      </c>
      <c r="I184" s="228"/>
      <c r="J184" s="229">
        <f>ROUND(I184*H184,2)</f>
        <v>0</v>
      </c>
      <c r="K184" s="230"/>
      <c r="L184" s="231"/>
      <c r="M184" s="232" t="s">
        <v>19</v>
      </c>
      <c r="N184" s="233" t="s">
        <v>43</v>
      </c>
      <c r="O184" s="83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6" t="s">
        <v>134</v>
      </c>
      <c r="AT184" s="216" t="s">
        <v>117</v>
      </c>
      <c r="AU184" s="216" t="s">
        <v>82</v>
      </c>
      <c r="AY184" s="16" t="s">
        <v>120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6" t="s">
        <v>80</v>
      </c>
      <c r="BK184" s="217">
        <f>ROUND(I184*H184,2)</f>
        <v>0</v>
      </c>
      <c r="BL184" s="16" t="s">
        <v>127</v>
      </c>
      <c r="BM184" s="216" t="s">
        <v>406</v>
      </c>
    </row>
    <row r="185" s="2" customFormat="1" ht="16.5" customHeight="1">
      <c r="A185" s="37"/>
      <c r="B185" s="38"/>
      <c r="C185" s="223" t="s">
        <v>407</v>
      </c>
      <c r="D185" s="223" t="s">
        <v>117</v>
      </c>
      <c r="E185" s="224" t="s">
        <v>408</v>
      </c>
      <c r="F185" s="225" t="s">
        <v>409</v>
      </c>
      <c r="G185" s="226" t="s">
        <v>354</v>
      </c>
      <c r="H185" s="227">
        <v>0.40500000000000003</v>
      </c>
      <c r="I185" s="228"/>
      <c r="J185" s="229">
        <f>ROUND(I185*H185,2)</f>
        <v>0</v>
      </c>
      <c r="K185" s="230"/>
      <c r="L185" s="231"/>
      <c r="M185" s="232" t="s">
        <v>19</v>
      </c>
      <c r="N185" s="233" t="s">
        <v>43</v>
      </c>
      <c r="O185" s="83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6" t="s">
        <v>134</v>
      </c>
      <c r="AT185" s="216" t="s">
        <v>117</v>
      </c>
      <c r="AU185" s="216" t="s">
        <v>82</v>
      </c>
      <c r="AY185" s="16" t="s">
        <v>120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6" t="s">
        <v>80</v>
      </c>
      <c r="BK185" s="217">
        <f>ROUND(I185*H185,2)</f>
        <v>0</v>
      </c>
      <c r="BL185" s="16" t="s">
        <v>127</v>
      </c>
      <c r="BM185" s="216" t="s">
        <v>410</v>
      </c>
    </row>
    <row r="186" s="2" customFormat="1" ht="24.15" customHeight="1">
      <c r="A186" s="37"/>
      <c r="B186" s="38"/>
      <c r="C186" s="204" t="s">
        <v>411</v>
      </c>
      <c r="D186" s="204" t="s">
        <v>123</v>
      </c>
      <c r="E186" s="205" t="s">
        <v>412</v>
      </c>
      <c r="F186" s="206" t="s">
        <v>413</v>
      </c>
      <c r="G186" s="207" t="s">
        <v>414</v>
      </c>
      <c r="H186" s="208">
        <v>4.851</v>
      </c>
      <c r="I186" s="209"/>
      <c r="J186" s="210">
        <f>ROUND(I186*H186,2)</f>
        <v>0</v>
      </c>
      <c r="K186" s="211"/>
      <c r="L186" s="43"/>
      <c r="M186" s="212" t="s">
        <v>19</v>
      </c>
      <c r="N186" s="213" t="s">
        <v>43</v>
      </c>
      <c r="O186" s="83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6" t="s">
        <v>127</v>
      </c>
      <c r="AT186" s="216" t="s">
        <v>123</v>
      </c>
      <c r="AU186" s="216" t="s">
        <v>82</v>
      </c>
      <c r="AY186" s="16" t="s">
        <v>120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6" t="s">
        <v>80</v>
      </c>
      <c r="BK186" s="217">
        <f>ROUND(I186*H186,2)</f>
        <v>0</v>
      </c>
      <c r="BL186" s="16" t="s">
        <v>127</v>
      </c>
      <c r="BM186" s="216" t="s">
        <v>415</v>
      </c>
    </row>
    <row r="187" s="2" customFormat="1">
      <c r="A187" s="37"/>
      <c r="B187" s="38"/>
      <c r="C187" s="39"/>
      <c r="D187" s="218" t="s">
        <v>129</v>
      </c>
      <c r="E187" s="39"/>
      <c r="F187" s="219" t="s">
        <v>416</v>
      </c>
      <c r="G187" s="39"/>
      <c r="H187" s="39"/>
      <c r="I187" s="220"/>
      <c r="J187" s="39"/>
      <c r="K187" s="39"/>
      <c r="L187" s="43"/>
      <c r="M187" s="221"/>
      <c r="N187" s="222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129</v>
      </c>
      <c r="AU187" s="16" t="s">
        <v>82</v>
      </c>
    </row>
    <row r="188" s="2" customFormat="1" ht="37.8" customHeight="1">
      <c r="A188" s="37"/>
      <c r="B188" s="38"/>
      <c r="C188" s="204" t="s">
        <v>417</v>
      </c>
      <c r="D188" s="204" t="s">
        <v>123</v>
      </c>
      <c r="E188" s="205" t="s">
        <v>418</v>
      </c>
      <c r="F188" s="206" t="s">
        <v>419</v>
      </c>
      <c r="G188" s="207" t="s">
        <v>414</v>
      </c>
      <c r="H188" s="208">
        <v>116.42400000000001</v>
      </c>
      <c r="I188" s="209"/>
      <c r="J188" s="210">
        <f>ROUND(I188*H188,2)</f>
        <v>0</v>
      </c>
      <c r="K188" s="211"/>
      <c r="L188" s="43"/>
      <c r="M188" s="212" t="s">
        <v>19</v>
      </c>
      <c r="N188" s="213" t="s">
        <v>43</v>
      </c>
      <c r="O188" s="83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6" t="s">
        <v>127</v>
      </c>
      <c r="AT188" s="216" t="s">
        <v>123</v>
      </c>
      <c r="AU188" s="216" t="s">
        <v>82</v>
      </c>
      <c r="AY188" s="16" t="s">
        <v>120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6" t="s">
        <v>80</v>
      </c>
      <c r="BK188" s="217">
        <f>ROUND(I188*H188,2)</f>
        <v>0</v>
      </c>
      <c r="BL188" s="16" t="s">
        <v>127</v>
      </c>
      <c r="BM188" s="216" t="s">
        <v>420</v>
      </c>
    </row>
    <row r="189" s="2" customFormat="1">
      <c r="A189" s="37"/>
      <c r="B189" s="38"/>
      <c r="C189" s="39"/>
      <c r="D189" s="218" t="s">
        <v>129</v>
      </c>
      <c r="E189" s="39"/>
      <c r="F189" s="219" t="s">
        <v>421</v>
      </c>
      <c r="G189" s="39"/>
      <c r="H189" s="39"/>
      <c r="I189" s="220"/>
      <c r="J189" s="39"/>
      <c r="K189" s="39"/>
      <c r="L189" s="43"/>
      <c r="M189" s="221"/>
      <c r="N189" s="222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129</v>
      </c>
      <c r="AU189" s="16" t="s">
        <v>82</v>
      </c>
    </row>
    <row r="190" s="2" customFormat="1" ht="33" customHeight="1">
      <c r="A190" s="37"/>
      <c r="B190" s="38"/>
      <c r="C190" s="204" t="s">
        <v>127</v>
      </c>
      <c r="D190" s="204" t="s">
        <v>123</v>
      </c>
      <c r="E190" s="205" t="s">
        <v>422</v>
      </c>
      <c r="F190" s="206" t="s">
        <v>423</v>
      </c>
      <c r="G190" s="207" t="s">
        <v>414</v>
      </c>
      <c r="H190" s="208">
        <v>0.41299999999999998</v>
      </c>
      <c r="I190" s="209"/>
      <c r="J190" s="210">
        <f>ROUND(I190*H190,2)</f>
        <v>0</v>
      </c>
      <c r="K190" s="211"/>
      <c r="L190" s="43"/>
      <c r="M190" s="212" t="s">
        <v>19</v>
      </c>
      <c r="N190" s="213" t="s">
        <v>43</v>
      </c>
      <c r="O190" s="83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6" t="s">
        <v>127</v>
      </c>
      <c r="AT190" s="216" t="s">
        <v>123</v>
      </c>
      <c r="AU190" s="216" t="s">
        <v>82</v>
      </c>
      <c r="AY190" s="16" t="s">
        <v>120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6" t="s">
        <v>80</v>
      </c>
      <c r="BK190" s="217">
        <f>ROUND(I190*H190,2)</f>
        <v>0</v>
      </c>
      <c r="BL190" s="16" t="s">
        <v>127</v>
      </c>
      <c r="BM190" s="216" t="s">
        <v>424</v>
      </c>
    </row>
    <row r="191" s="2" customFormat="1">
      <c r="A191" s="37"/>
      <c r="B191" s="38"/>
      <c r="C191" s="39"/>
      <c r="D191" s="218" t="s">
        <v>129</v>
      </c>
      <c r="E191" s="39"/>
      <c r="F191" s="219" t="s">
        <v>425</v>
      </c>
      <c r="G191" s="39"/>
      <c r="H191" s="39"/>
      <c r="I191" s="220"/>
      <c r="J191" s="39"/>
      <c r="K191" s="39"/>
      <c r="L191" s="43"/>
      <c r="M191" s="221"/>
      <c r="N191" s="222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129</v>
      </c>
      <c r="AU191" s="16" t="s">
        <v>82</v>
      </c>
    </row>
    <row r="192" s="2" customFormat="1" ht="55.5" customHeight="1">
      <c r="A192" s="37"/>
      <c r="B192" s="38"/>
      <c r="C192" s="204" t="s">
        <v>426</v>
      </c>
      <c r="D192" s="204" t="s">
        <v>123</v>
      </c>
      <c r="E192" s="205" t="s">
        <v>427</v>
      </c>
      <c r="F192" s="206" t="s">
        <v>428</v>
      </c>
      <c r="G192" s="207" t="s">
        <v>414</v>
      </c>
      <c r="H192" s="208">
        <v>4.851</v>
      </c>
      <c r="I192" s="209"/>
      <c r="J192" s="210">
        <f>ROUND(I192*H192,2)</f>
        <v>0</v>
      </c>
      <c r="K192" s="211"/>
      <c r="L192" s="43"/>
      <c r="M192" s="212" t="s">
        <v>19</v>
      </c>
      <c r="N192" s="213" t="s">
        <v>43</v>
      </c>
      <c r="O192" s="83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6" t="s">
        <v>127</v>
      </c>
      <c r="AT192" s="216" t="s">
        <v>123</v>
      </c>
      <c r="AU192" s="216" t="s">
        <v>82</v>
      </c>
      <c r="AY192" s="16" t="s">
        <v>120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6" t="s">
        <v>80</v>
      </c>
      <c r="BK192" s="217">
        <f>ROUND(I192*H192,2)</f>
        <v>0</v>
      </c>
      <c r="BL192" s="16" t="s">
        <v>127</v>
      </c>
      <c r="BM192" s="216" t="s">
        <v>429</v>
      </c>
    </row>
    <row r="193" s="2" customFormat="1">
      <c r="A193" s="37"/>
      <c r="B193" s="38"/>
      <c r="C193" s="39"/>
      <c r="D193" s="218" t="s">
        <v>129</v>
      </c>
      <c r="E193" s="39"/>
      <c r="F193" s="219" t="s">
        <v>430</v>
      </c>
      <c r="G193" s="39"/>
      <c r="H193" s="39"/>
      <c r="I193" s="220"/>
      <c r="J193" s="39"/>
      <c r="K193" s="39"/>
      <c r="L193" s="43"/>
      <c r="M193" s="221"/>
      <c r="N193" s="222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129</v>
      </c>
      <c r="AU193" s="16" t="s">
        <v>82</v>
      </c>
    </row>
    <row r="194" s="2" customFormat="1" ht="44.25" customHeight="1">
      <c r="A194" s="37"/>
      <c r="B194" s="38"/>
      <c r="C194" s="204" t="s">
        <v>431</v>
      </c>
      <c r="D194" s="204" t="s">
        <v>123</v>
      </c>
      <c r="E194" s="205" t="s">
        <v>432</v>
      </c>
      <c r="F194" s="206" t="s">
        <v>433</v>
      </c>
      <c r="G194" s="207" t="s">
        <v>414</v>
      </c>
      <c r="H194" s="208">
        <v>0.029999999999999999</v>
      </c>
      <c r="I194" s="209"/>
      <c r="J194" s="210">
        <f>ROUND(I194*H194,2)</f>
        <v>0</v>
      </c>
      <c r="K194" s="211"/>
      <c r="L194" s="43"/>
      <c r="M194" s="212" t="s">
        <v>19</v>
      </c>
      <c r="N194" s="213" t="s">
        <v>43</v>
      </c>
      <c r="O194" s="83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6" t="s">
        <v>127</v>
      </c>
      <c r="AT194" s="216" t="s">
        <v>123</v>
      </c>
      <c r="AU194" s="216" t="s">
        <v>82</v>
      </c>
      <c r="AY194" s="16" t="s">
        <v>120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6" t="s">
        <v>80</v>
      </c>
      <c r="BK194" s="217">
        <f>ROUND(I194*H194,2)</f>
        <v>0</v>
      </c>
      <c r="BL194" s="16" t="s">
        <v>127</v>
      </c>
      <c r="BM194" s="216" t="s">
        <v>434</v>
      </c>
    </row>
    <row r="195" s="2" customFormat="1">
      <c r="A195" s="37"/>
      <c r="B195" s="38"/>
      <c r="C195" s="39"/>
      <c r="D195" s="218" t="s">
        <v>129</v>
      </c>
      <c r="E195" s="39"/>
      <c r="F195" s="219" t="s">
        <v>435</v>
      </c>
      <c r="G195" s="39"/>
      <c r="H195" s="39"/>
      <c r="I195" s="220"/>
      <c r="J195" s="39"/>
      <c r="K195" s="39"/>
      <c r="L195" s="43"/>
      <c r="M195" s="221"/>
      <c r="N195" s="222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129</v>
      </c>
      <c r="AU195" s="16" t="s">
        <v>82</v>
      </c>
    </row>
    <row r="196" s="2" customFormat="1" ht="44.25" customHeight="1">
      <c r="A196" s="37"/>
      <c r="B196" s="38"/>
      <c r="C196" s="204" t="s">
        <v>436</v>
      </c>
      <c r="D196" s="204" t="s">
        <v>123</v>
      </c>
      <c r="E196" s="205" t="s">
        <v>437</v>
      </c>
      <c r="F196" s="206" t="s">
        <v>438</v>
      </c>
      <c r="G196" s="207" t="s">
        <v>414</v>
      </c>
      <c r="H196" s="208">
        <v>0.39000000000000001</v>
      </c>
      <c r="I196" s="209"/>
      <c r="J196" s="210">
        <f>ROUND(I196*H196,2)</f>
        <v>0</v>
      </c>
      <c r="K196" s="211"/>
      <c r="L196" s="43"/>
      <c r="M196" s="212" t="s">
        <v>19</v>
      </c>
      <c r="N196" s="213" t="s">
        <v>43</v>
      </c>
      <c r="O196" s="83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6" t="s">
        <v>127</v>
      </c>
      <c r="AT196" s="216" t="s">
        <v>123</v>
      </c>
      <c r="AU196" s="216" t="s">
        <v>82</v>
      </c>
      <c r="AY196" s="16" t="s">
        <v>120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6" t="s">
        <v>80</v>
      </c>
      <c r="BK196" s="217">
        <f>ROUND(I196*H196,2)</f>
        <v>0</v>
      </c>
      <c r="BL196" s="16" t="s">
        <v>127</v>
      </c>
      <c r="BM196" s="216" t="s">
        <v>439</v>
      </c>
    </row>
    <row r="197" s="2" customFormat="1">
      <c r="A197" s="37"/>
      <c r="B197" s="38"/>
      <c r="C197" s="39"/>
      <c r="D197" s="218" t="s">
        <v>129</v>
      </c>
      <c r="E197" s="39"/>
      <c r="F197" s="219" t="s">
        <v>440</v>
      </c>
      <c r="G197" s="39"/>
      <c r="H197" s="39"/>
      <c r="I197" s="220"/>
      <c r="J197" s="39"/>
      <c r="K197" s="39"/>
      <c r="L197" s="43"/>
      <c r="M197" s="221"/>
      <c r="N197" s="222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129</v>
      </c>
      <c r="AU197" s="16" t="s">
        <v>82</v>
      </c>
    </row>
    <row r="198" s="12" customFormat="1" ht="25.92" customHeight="1">
      <c r="A198" s="12"/>
      <c r="B198" s="188"/>
      <c r="C198" s="189"/>
      <c r="D198" s="190" t="s">
        <v>71</v>
      </c>
      <c r="E198" s="191" t="s">
        <v>441</v>
      </c>
      <c r="F198" s="191" t="s">
        <v>442</v>
      </c>
      <c r="G198" s="189"/>
      <c r="H198" s="189"/>
      <c r="I198" s="192"/>
      <c r="J198" s="193">
        <f>BK198</f>
        <v>0</v>
      </c>
      <c r="K198" s="189"/>
      <c r="L198" s="194"/>
      <c r="M198" s="195"/>
      <c r="N198" s="196"/>
      <c r="O198" s="196"/>
      <c r="P198" s="197">
        <f>P199+P204+P209+P212</f>
        <v>0</v>
      </c>
      <c r="Q198" s="196"/>
      <c r="R198" s="197">
        <f>R199+R204+R209+R212</f>
        <v>0</v>
      </c>
      <c r="S198" s="196"/>
      <c r="T198" s="198">
        <f>T199+T204+T209+T212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9" t="s">
        <v>143</v>
      </c>
      <c r="AT198" s="200" t="s">
        <v>71</v>
      </c>
      <c r="AU198" s="200" t="s">
        <v>72</v>
      </c>
      <c r="AY198" s="199" t="s">
        <v>120</v>
      </c>
      <c r="BK198" s="201">
        <f>BK199+BK204+BK209+BK212</f>
        <v>0</v>
      </c>
    </row>
    <row r="199" s="12" customFormat="1" ht="22.8" customHeight="1">
      <c r="A199" s="12"/>
      <c r="B199" s="188"/>
      <c r="C199" s="189"/>
      <c r="D199" s="190" t="s">
        <v>71</v>
      </c>
      <c r="E199" s="202" t="s">
        <v>443</v>
      </c>
      <c r="F199" s="202" t="s">
        <v>444</v>
      </c>
      <c r="G199" s="189"/>
      <c r="H199" s="189"/>
      <c r="I199" s="192"/>
      <c r="J199" s="203">
        <f>BK199</f>
        <v>0</v>
      </c>
      <c r="K199" s="189"/>
      <c r="L199" s="194"/>
      <c r="M199" s="195"/>
      <c r="N199" s="196"/>
      <c r="O199" s="196"/>
      <c r="P199" s="197">
        <f>SUM(P200:P203)</f>
        <v>0</v>
      </c>
      <c r="Q199" s="196"/>
      <c r="R199" s="197">
        <f>SUM(R200:R203)</f>
        <v>0</v>
      </c>
      <c r="S199" s="196"/>
      <c r="T199" s="198">
        <f>SUM(T200:T203)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99" t="s">
        <v>143</v>
      </c>
      <c r="AT199" s="200" t="s">
        <v>71</v>
      </c>
      <c r="AU199" s="200" t="s">
        <v>80</v>
      </c>
      <c r="AY199" s="199" t="s">
        <v>120</v>
      </c>
      <c r="BK199" s="201">
        <f>SUM(BK200:BK203)</f>
        <v>0</v>
      </c>
    </row>
    <row r="200" s="2" customFormat="1" ht="16.5" customHeight="1">
      <c r="A200" s="37"/>
      <c r="B200" s="38"/>
      <c r="C200" s="204" t="s">
        <v>445</v>
      </c>
      <c r="D200" s="204" t="s">
        <v>123</v>
      </c>
      <c r="E200" s="205" t="s">
        <v>446</v>
      </c>
      <c r="F200" s="206" t="s">
        <v>447</v>
      </c>
      <c r="G200" s="207" t="s">
        <v>347</v>
      </c>
      <c r="H200" s="208">
        <v>1</v>
      </c>
      <c r="I200" s="209"/>
      <c r="J200" s="210">
        <f>ROUND(I200*H200,2)</f>
        <v>0</v>
      </c>
      <c r="K200" s="211"/>
      <c r="L200" s="43"/>
      <c r="M200" s="212" t="s">
        <v>19</v>
      </c>
      <c r="N200" s="213" t="s">
        <v>43</v>
      </c>
      <c r="O200" s="83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6" t="s">
        <v>448</v>
      </c>
      <c r="AT200" s="216" t="s">
        <v>123</v>
      </c>
      <c r="AU200" s="216" t="s">
        <v>82</v>
      </c>
      <c r="AY200" s="16" t="s">
        <v>120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6" t="s">
        <v>80</v>
      </c>
      <c r="BK200" s="217">
        <f>ROUND(I200*H200,2)</f>
        <v>0</v>
      </c>
      <c r="BL200" s="16" t="s">
        <v>448</v>
      </c>
      <c r="BM200" s="216" t="s">
        <v>449</v>
      </c>
    </row>
    <row r="201" s="2" customFormat="1">
      <c r="A201" s="37"/>
      <c r="B201" s="38"/>
      <c r="C201" s="39"/>
      <c r="D201" s="218" t="s">
        <v>129</v>
      </c>
      <c r="E201" s="39"/>
      <c r="F201" s="219" t="s">
        <v>450</v>
      </c>
      <c r="G201" s="39"/>
      <c r="H201" s="39"/>
      <c r="I201" s="220"/>
      <c r="J201" s="39"/>
      <c r="K201" s="39"/>
      <c r="L201" s="43"/>
      <c r="M201" s="221"/>
      <c r="N201" s="222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129</v>
      </c>
      <c r="AU201" s="16" t="s">
        <v>82</v>
      </c>
    </row>
    <row r="202" s="2" customFormat="1" ht="49.05" customHeight="1">
      <c r="A202" s="37"/>
      <c r="B202" s="38"/>
      <c r="C202" s="204" t="s">
        <v>451</v>
      </c>
      <c r="D202" s="204" t="s">
        <v>123</v>
      </c>
      <c r="E202" s="205" t="s">
        <v>452</v>
      </c>
      <c r="F202" s="206" t="s">
        <v>453</v>
      </c>
      <c r="G202" s="207" t="s">
        <v>126</v>
      </c>
      <c r="H202" s="208">
        <v>1</v>
      </c>
      <c r="I202" s="209"/>
      <c r="J202" s="210">
        <f>ROUND(I202*H202,2)</f>
        <v>0</v>
      </c>
      <c r="K202" s="211"/>
      <c r="L202" s="43"/>
      <c r="M202" s="212" t="s">
        <v>19</v>
      </c>
      <c r="N202" s="213" t="s">
        <v>43</v>
      </c>
      <c r="O202" s="83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6" t="s">
        <v>127</v>
      </c>
      <c r="AT202" s="216" t="s">
        <v>123</v>
      </c>
      <c r="AU202" s="216" t="s">
        <v>82</v>
      </c>
      <c r="AY202" s="16" t="s">
        <v>120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6" t="s">
        <v>80</v>
      </c>
      <c r="BK202" s="217">
        <f>ROUND(I202*H202,2)</f>
        <v>0</v>
      </c>
      <c r="BL202" s="16" t="s">
        <v>127</v>
      </c>
      <c r="BM202" s="216" t="s">
        <v>454</v>
      </c>
    </row>
    <row r="203" s="2" customFormat="1">
      <c r="A203" s="37"/>
      <c r="B203" s="38"/>
      <c r="C203" s="39"/>
      <c r="D203" s="218" t="s">
        <v>129</v>
      </c>
      <c r="E203" s="39"/>
      <c r="F203" s="219" t="s">
        <v>455</v>
      </c>
      <c r="G203" s="39"/>
      <c r="H203" s="39"/>
      <c r="I203" s="220"/>
      <c r="J203" s="39"/>
      <c r="K203" s="39"/>
      <c r="L203" s="43"/>
      <c r="M203" s="221"/>
      <c r="N203" s="222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129</v>
      </c>
      <c r="AU203" s="16" t="s">
        <v>82</v>
      </c>
    </row>
    <row r="204" s="12" customFormat="1" ht="22.8" customHeight="1">
      <c r="A204" s="12"/>
      <c r="B204" s="188"/>
      <c r="C204" s="189"/>
      <c r="D204" s="190" t="s">
        <v>71</v>
      </c>
      <c r="E204" s="202" t="s">
        <v>456</v>
      </c>
      <c r="F204" s="202" t="s">
        <v>457</v>
      </c>
      <c r="G204" s="189"/>
      <c r="H204" s="189"/>
      <c r="I204" s="192"/>
      <c r="J204" s="203">
        <f>BK204</f>
        <v>0</v>
      </c>
      <c r="K204" s="189"/>
      <c r="L204" s="194"/>
      <c r="M204" s="195"/>
      <c r="N204" s="196"/>
      <c r="O204" s="196"/>
      <c r="P204" s="197">
        <f>SUM(P205:P208)</f>
        <v>0</v>
      </c>
      <c r="Q204" s="196"/>
      <c r="R204" s="197">
        <f>SUM(R205:R208)</f>
        <v>0</v>
      </c>
      <c r="S204" s="196"/>
      <c r="T204" s="198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9" t="s">
        <v>143</v>
      </c>
      <c r="AT204" s="200" t="s">
        <v>71</v>
      </c>
      <c r="AU204" s="200" t="s">
        <v>80</v>
      </c>
      <c r="AY204" s="199" t="s">
        <v>120</v>
      </c>
      <c r="BK204" s="201">
        <f>SUM(BK205:BK208)</f>
        <v>0</v>
      </c>
    </row>
    <row r="205" s="2" customFormat="1" ht="16.5" customHeight="1">
      <c r="A205" s="37"/>
      <c r="B205" s="38"/>
      <c r="C205" s="204" t="s">
        <v>458</v>
      </c>
      <c r="D205" s="204" t="s">
        <v>123</v>
      </c>
      <c r="E205" s="205" t="s">
        <v>459</v>
      </c>
      <c r="F205" s="206" t="s">
        <v>457</v>
      </c>
      <c r="G205" s="207" t="s">
        <v>347</v>
      </c>
      <c r="H205" s="208">
        <v>1</v>
      </c>
      <c r="I205" s="209"/>
      <c r="J205" s="210">
        <f>ROUND(I205*H205,2)</f>
        <v>0</v>
      </c>
      <c r="K205" s="211"/>
      <c r="L205" s="43"/>
      <c r="M205" s="212" t="s">
        <v>19</v>
      </c>
      <c r="N205" s="213" t="s">
        <v>43</v>
      </c>
      <c r="O205" s="83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6" t="s">
        <v>448</v>
      </c>
      <c r="AT205" s="216" t="s">
        <v>123</v>
      </c>
      <c r="AU205" s="216" t="s">
        <v>82</v>
      </c>
      <c r="AY205" s="16" t="s">
        <v>120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6" t="s">
        <v>80</v>
      </c>
      <c r="BK205" s="217">
        <f>ROUND(I205*H205,2)</f>
        <v>0</v>
      </c>
      <c r="BL205" s="16" t="s">
        <v>448</v>
      </c>
      <c r="BM205" s="216" t="s">
        <v>460</v>
      </c>
    </row>
    <row r="206" s="2" customFormat="1">
      <c r="A206" s="37"/>
      <c r="B206" s="38"/>
      <c r="C206" s="39"/>
      <c r="D206" s="218" t="s">
        <v>129</v>
      </c>
      <c r="E206" s="39"/>
      <c r="F206" s="219" t="s">
        <v>461</v>
      </c>
      <c r="G206" s="39"/>
      <c r="H206" s="39"/>
      <c r="I206" s="220"/>
      <c r="J206" s="39"/>
      <c r="K206" s="39"/>
      <c r="L206" s="43"/>
      <c r="M206" s="221"/>
      <c r="N206" s="222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129</v>
      </c>
      <c r="AU206" s="16" t="s">
        <v>82</v>
      </c>
    </row>
    <row r="207" s="2" customFormat="1" ht="16.5" customHeight="1">
      <c r="A207" s="37"/>
      <c r="B207" s="38"/>
      <c r="C207" s="204" t="s">
        <v>462</v>
      </c>
      <c r="D207" s="204" t="s">
        <v>123</v>
      </c>
      <c r="E207" s="205" t="s">
        <v>463</v>
      </c>
      <c r="F207" s="206" t="s">
        <v>464</v>
      </c>
      <c r="G207" s="207" t="s">
        <v>347</v>
      </c>
      <c r="H207" s="208">
        <v>1</v>
      </c>
      <c r="I207" s="209"/>
      <c r="J207" s="210">
        <f>ROUND(I207*H207,2)</f>
        <v>0</v>
      </c>
      <c r="K207" s="211"/>
      <c r="L207" s="43"/>
      <c r="M207" s="212" t="s">
        <v>19</v>
      </c>
      <c r="N207" s="213" t="s">
        <v>43</v>
      </c>
      <c r="O207" s="83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6" t="s">
        <v>448</v>
      </c>
      <c r="AT207" s="216" t="s">
        <v>123</v>
      </c>
      <c r="AU207" s="216" t="s">
        <v>82</v>
      </c>
      <c r="AY207" s="16" t="s">
        <v>120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6" t="s">
        <v>80</v>
      </c>
      <c r="BK207" s="217">
        <f>ROUND(I207*H207,2)</f>
        <v>0</v>
      </c>
      <c r="BL207" s="16" t="s">
        <v>448</v>
      </c>
      <c r="BM207" s="216" t="s">
        <v>465</v>
      </c>
    </row>
    <row r="208" s="2" customFormat="1">
      <c r="A208" s="37"/>
      <c r="B208" s="38"/>
      <c r="C208" s="39"/>
      <c r="D208" s="218" t="s">
        <v>129</v>
      </c>
      <c r="E208" s="39"/>
      <c r="F208" s="219" t="s">
        <v>466</v>
      </c>
      <c r="G208" s="39"/>
      <c r="H208" s="39"/>
      <c r="I208" s="220"/>
      <c r="J208" s="39"/>
      <c r="K208" s="39"/>
      <c r="L208" s="43"/>
      <c r="M208" s="221"/>
      <c r="N208" s="222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129</v>
      </c>
      <c r="AU208" s="16" t="s">
        <v>82</v>
      </c>
    </row>
    <row r="209" s="12" customFormat="1" ht="22.8" customHeight="1">
      <c r="A209" s="12"/>
      <c r="B209" s="188"/>
      <c r="C209" s="189"/>
      <c r="D209" s="190" t="s">
        <v>71</v>
      </c>
      <c r="E209" s="202" t="s">
        <v>467</v>
      </c>
      <c r="F209" s="202" t="s">
        <v>468</v>
      </c>
      <c r="G209" s="189"/>
      <c r="H209" s="189"/>
      <c r="I209" s="192"/>
      <c r="J209" s="203">
        <f>BK209</f>
        <v>0</v>
      </c>
      <c r="K209" s="189"/>
      <c r="L209" s="194"/>
      <c r="M209" s="195"/>
      <c r="N209" s="196"/>
      <c r="O209" s="196"/>
      <c r="P209" s="197">
        <f>SUM(P210:P211)</f>
        <v>0</v>
      </c>
      <c r="Q209" s="196"/>
      <c r="R209" s="197">
        <f>SUM(R210:R211)</f>
        <v>0</v>
      </c>
      <c r="S209" s="196"/>
      <c r="T209" s="198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9" t="s">
        <v>143</v>
      </c>
      <c r="AT209" s="200" t="s">
        <v>71</v>
      </c>
      <c r="AU209" s="200" t="s">
        <v>80</v>
      </c>
      <c r="AY209" s="199" t="s">
        <v>120</v>
      </c>
      <c r="BK209" s="201">
        <f>SUM(BK210:BK211)</f>
        <v>0</v>
      </c>
    </row>
    <row r="210" s="2" customFormat="1" ht="16.5" customHeight="1">
      <c r="A210" s="37"/>
      <c r="B210" s="38"/>
      <c r="C210" s="204" t="s">
        <v>469</v>
      </c>
      <c r="D210" s="204" t="s">
        <v>123</v>
      </c>
      <c r="E210" s="205" t="s">
        <v>470</v>
      </c>
      <c r="F210" s="206" t="s">
        <v>471</v>
      </c>
      <c r="G210" s="207" t="s">
        <v>347</v>
      </c>
      <c r="H210" s="208">
        <v>1</v>
      </c>
      <c r="I210" s="209"/>
      <c r="J210" s="210">
        <f>ROUND(I210*H210,2)</f>
        <v>0</v>
      </c>
      <c r="K210" s="211"/>
      <c r="L210" s="43"/>
      <c r="M210" s="212" t="s">
        <v>19</v>
      </c>
      <c r="N210" s="213" t="s">
        <v>43</v>
      </c>
      <c r="O210" s="83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6" t="s">
        <v>448</v>
      </c>
      <c r="AT210" s="216" t="s">
        <v>123</v>
      </c>
      <c r="AU210" s="216" t="s">
        <v>82</v>
      </c>
      <c r="AY210" s="16" t="s">
        <v>120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6" t="s">
        <v>80</v>
      </c>
      <c r="BK210" s="217">
        <f>ROUND(I210*H210,2)</f>
        <v>0</v>
      </c>
      <c r="BL210" s="16" t="s">
        <v>448</v>
      </c>
      <c r="BM210" s="216" t="s">
        <v>472</v>
      </c>
    </row>
    <row r="211" s="2" customFormat="1">
      <c r="A211" s="37"/>
      <c r="B211" s="38"/>
      <c r="C211" s="39"/>
      <c r="D211" s="218" t="s">
        <v>129</v>
      </c>
      <c r="E211" s="39"/>
      <c r="F211" s="219" t="s">
        <v>473</v>
      </c>
      <c r="G211" s="39"/>
      <c r="H211" s="39"/>
      <c r="I211" s="220"/>
      <c r="J211" s="39"/>
      <c r="K211" s="39"/>
      <c r="L211" s="43"/>
      <c r="M211" s="221"/>
      <c r="N211" s="222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129</v>
      </c>
      <c r="AU211" s="16" t="s">
        <v>82</v>
      </c>
    </row>
    <row r="212" s="12" customFormat="1" ht="22.8" customHeight="1">
      <c r="A212" s="12"/>
      <c r="B212" s="188"/>
      <c r="C212" s="189"/>
      <c r="D212" s="190" t="s">
        <v>71</v>
      </c>
      <c r="E212" s="202" t="s">
        <v>474</v>
      </c>
      <c r="F212" s="202" t="s">
        <v>475</v>
      </c>
      <c r="G212" s="189"/>
      <c r="H212" s="189"/>
      <c r="I212" s="192"/>
      <c r="J212" s="203">
        <f>BK212</f>
        <v>0</v>
      </c>
      <c r="K212" s="189"/>
      <c r="L212" s="194"/>
      <c r="M212" s="195"/>
      <c r="N212" s="196"/>
      <c r="O212" s="196"/>
      <c r="P212" s="197">
        <f>SUM(P213:P214)</f>
        <v>0</v>
      </c>
      <c r="Q212" s="196"/>
      <c r="R212" s="197">
        <f>SUM(R213:R214)</f>
        <v>0</v>
      </c>
      <c r="S212" s="196"/>
      <c r="T212" s="198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9" t="s">
        <v>143</v>
      </c>
      <c r="AT212" s="200" t="s">
        <v>71</v>
      </c>
      <c r="AU212" s="200" t="s">
        <v>80</v>
      </c>
      <c r="AY212" s="199" t="s">
        <v>120</v>
      </c>
      <c r="BK212" s="201">
        <f>SUM(BK213:BK214)</f>
        <v>0</v>
      </c>
    </row>
    <row r="213" s="2" customFormat="1" ht="16.5" customHeight="1">
      <c r="A213" s="37"/>
      <c r="B213" s="38"/>
      <c r="C213" s="204" t="s">
        <v>476</v>
      </c>
      <c r="D213" s="204" t="s">
        <v>123</v>
      </c>
      <c r="E213" s="205" t="s">
        <v>477</v>
      </c>
      <c r="F213" s="206" t="s">
        <v>478</v>
      </c>
      <c r="G213" s="207" t="s">
        <v>479</v>
      </c>
      <c r="H213" s="208">
        <v>1</v>
      </c>
      <c r="I213" s="209"/>
      <c r="J213" s="210">
        <f>ROUND(I213*H213,2)</f>
        <v>0</v>
      </c>
      <c r="K213" s="211"/>
      <c r="L213" s="43"/>
      <c r="M213" s="212" t="s">
        <v>19</v>
      </c>
      <c r="N213" s="213" t="s">
        <v>43</v>
      </c>
      <c r="O213" s="83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6" t="s">
        <v>448</v>
      </c>
      <c r="AT213" s="216" t="s">
        <v>123</v>
      </c>
      <c r="AU213" s="216" t="s">
        <v>82</v>
      </c>
      <c r="AY213" s="16" t="s">
        <v>120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6" t="s">
        <v>80</v>
      </c>
      <c r="BK213" s="217">
        <f>ROUND(I213*H213,2)</f>
        <v>0</v>
      </c>
      <c r="BL213" s="16" t="s">
        <v>448</v>
      </c>
      <c r="BM213" s="216" t="s">
        <v>480</v>
      </c>
    </row>
    <row r="214" s="2" customFormat="1">
      <c r="A214" s="37"/>
      <c r="B214" s="38"/>
      <c r="C214" s="39"/>
      <c r="D214" s="218" t="s">
        <v>129</v>
      </c>
      <c r="E214" s="39"/>
      <c r="F214" s="219" t="s">
        <v>481</v>
      </c>
      <c r="G214" s="39"/>
      <c r="H214" s="39"/>
      <c r="I214" s="220"/>
      <c r="J214" s="39"/>
      <c r="K214" s="39"/>
      <c r="L214" s="43"/>
      <c r="M214" s="234"/>
      <c r="N214" s="235"/>
      <c r="O214" s="236"/>
      <c r="P214" s="236"/>
      <c r="Q214" s="236"/>
      <c r="R214" s="236"/>
      <c r="S214" s="236"/>
      <c r="T214" s="2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129</v>
      </c>
      <c r="AU214" s="16" t="s">
        <v>82</v>
      </c>
    </row>
    <row r="215" s="2" customFormat="1" ht="6.96" customHeight="1">
      <c r="A215" s="37"/>
      <c r="B215" s="58"/>
      <c r="C215" s="59"/>
      <c r="D215" s="59"/>
      <c r="E215" s="59"/>
      <c r="F215" s="59"/>
      <c r="G215" s="59"/>
      <c r="H215" s="59"/>
      <c r="I215" s="59"/>
      <c r="J215" s="59"/>
      <c r="K215" s="59"/>
      <c r="L215" s="43"/>
      <c r="M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</row>
  </sheetData>
  <sheetProtection sheet="1" autoFilter="0" formatColumns="0" formatRows="0" objects="1" scenarios="1" spinCount="100000" saltValue="XhVA8nGzU7qOj5o+iydcdlRa3T71ZItWXcjnBhuCWKZD1LWLCO1oCskpyENL2g54/XBAJ8Thfgu8OZvLLbAluw==" hashValue="ZaIh6t0LJKJaybFqf3CzA9dU3zGR0nKNMJcwPqgo9xOmWzoCPkhu3jUl1ifTh28bEabPbNweRYdgq1IjI93tEw==" algorithmName="SHA-512" password="CC7B"/>
  <autoFilter ref="C86:K21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1/210203901"/>
    <hyperlink ref="F97" r:id="rId2" display="https://podminky.urs.cz/item/CS_URS_2025_01/210204011"/>
    <hyperlink ref="F101" r:id="rId3" display="https://podminky.urs.cz/item/CS_URS_2025_01/210204104"/>
    <hyperlink ref="F105" r:id="rId4" display="https://podminky.urs.cz/item/CS_URS_2025_01/210204100"/>
    <hyperlink ref="F108" r:id="rId5" display="https://podminky.urs.cz/item/CS_URS_2025_01/210204202"/>
    <hyperlink ref="F111" r:id="rId6" display="https://podminky.urs.cz/item/CS_URS_2025_01/210204203"/>
    <hyperlink ref="F114" r:id="rId7" display="https://podminky.urs.cz/item/CS_URS_2025_01/210812011"/>
    <hyperlink ref="F117" r:id="rId8" display="https://podminky.urs.cz/item/CS_URS_2025_01/741110002"/>
    <hyperlink ref="F120" r:id="rId9" display="https://podminky.urs.cz/item/CS_URS_2025_01/460932132"/>
    <hyperlink ref="F123" r:id="rId10" display="https://podminky.urs.cz/item/CS_URS_2025_01/741910601"/>
    <hyperlink ref="F126" r:id="rId11" display="https://podminky.urs.cz/item/CS_URS_2025_01/741112022"/>
    <hyperlink ref="F129" r:id="rId12" display="https://podminky.urs.cz/item/CS_URS_2025_01/210812063"/>
    <hyperlink ref="F133" r:id="rId13" display="https://podminky.urs.cz/item/CS_URS_2025_01/210101233"/>
    <hyperlink ref="F137" r:id="rId14" display="https://podminky.urs.cz/item/CS_URS_2025_01/210220022"/>
    <hyperlink ref="F142" r:id="rId15" display="https://podminky.urs.cz/item/CS_URS_2025_01/460791113"/>
    <hyperlink ref="F145" r:id="rId16" display="https://podminky.urs.cz/item/CS_URS_2025_01/210100001"/>
    <hyperlink ref="F147" r:id="rId17" display="https://podminky.urs.cz/item/CS_URS_2025_01/210100003"/>
    <hyperlink ref="F149" r:id="rId18" display="https://podminky.urs.cz/item/CS_URS_2025_01/218202016"/>
    <hyperlink ref="F151" r:id="rId19" display="https://podminky.urs.cz/item/CS_URS_2025_01/218204011"/>
    <hyperlink ref="F153" r:id="rId20" display="https://podminky.urs.cz/item/CS_URS_2025_01/218204202"/>
    <hyperlink ref="F155" r:id="rId21" display="https://podminky.urs.cz/item/CS_URS_2025_01/218204203"/>
    <hyperlink ref="F157" r:id="rId22" display="https://podminky.urs.cz/item/CS_URS_2025_01/218100001"/>
    <hyperlink ref="F159" r:id="rId23" display="https://podminky.urs.cz/item/CS_URS_2025_01/218100003"/>
    <hyperlink ref="F161" r:id="rId24" display="https://podminky.urs.cz/item/CS_URS_2025_01/218900601"/>
    <hyperlink ref="F165" r:id="rId25" display="https://podminky.urs.cz/item/CS_URS_2025_01/460091112"/>
    <hyperlink ref="F167" r:id="rId26" display="https://podminky.urs.cz/item/CS_URS_2025_01/460131113"/>
    <hyperlink ref="F169" r:id="rId27" display="https://podminky.urs.cz/item/CS_URS_2025_01/460391123"/>
    <hyperlink ref="F171" r:id="rId28" display="https://podminky.urs.cz/item/CS_URS_2025_01/460191113"/>
    <hyperlink ref="F173" r:id="rId29" display="https://podminky.urs.cz/item/CS_URS_2025_01/460371111"/>
    <hyperlink ref="F175" r:id="rId30" display="https://podminky.urs.cz/item/CS_URS_2025_01/460381111"/>
    <hyperlink ref="F177" r:id="rId31" display="https://podminky.urs.cz/item/CS_URS_2025_01/468051121"/>
    <hyperlink ref="F179" r:id="rId32" display="https://podminky.urs.cz/item/CS_URS_2025_01/460641411"/>
    <hyperlink ref="F181" r:id="rId33" display="https://podminky.urs.cz/item/CS_URS_2025_01/460641412"/>
    <hyperlink ref="F183" r:id="rId34" display="https://podminky.urs.cz/item/CS_URS_2025_01/460641113"/>
    <hyperlink ref="F187" r:id="rId35" display="https://podminky.urs.cz/item/CS_URS_2025_01/469972111"/>
    <hyperlink ref="F189" r:id="rId36" display="https://podminky.urs.cz/item/CS_URS_2025_01/469972121"/>
    <hyperlink ref="F191" r:id="rId37" display="https://podminky.urs.cz/item/CS_URS_2025_01/460361111"/>
    <hyperlink ref="F193" r:id="rId38" display="https://podminky.urs.cz/item/CS_URS_2025_01/469973114"/>
    <hyperlink ref="F195" r:id="rId39" display="https://podminky.urs.cz/item/CS_URS_2025_01/469973115"/>
    <hyperlink ref="F197" r:id="rId40" display="https://podminky.urs.cz/item/CS_URS_2025_01/469973116"/>
    <hyperlink ref="F201" r:id="rId41" display="https://podminky.urs.cz/item/CS_URS_2025_01/013254000"/>
    <hyperlink ref="F203" r:id="rId42" display="https://podminky.urs.cz/item/CS_URS_2025_01/210280002"/>
    <hyperlink ref="F206" r:id="rId43" display="https://podminky.urs.cz/item/CS_URS_2025_01/030001000"/>
    <hyperlink ref="F208" r:id="rId44" display="https://podminky.urs.cz/item/CS_URS_2025_01/034303000"/>
    <hyperlink ref="F211" r:id="rId45" display="https://podminky.urs.cz/item/CS_URS_2025_01/045303000"/>
    <hyperlink ref="F214" r:id="rId46" display="https://podminky.urs.cz/item/CS_URS_2025_01/07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SÚS PK - výměna venkovního osvětlení (Chrudimsko)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482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1. 9. 2025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ROUND((SUM(BE87:BE219)),  2)</f>
        <v>0</v>
      </c>
      <c r="G33" s="37"/>
      <c r="H33" s="37"/>
      <c r="I33" s="147">
        <v>0.20999999999999999</v>
      </c>
      <c r="J33" s="146">
        <f>ROUND(((SUM(BE87:BE219))*I33),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ROUND((SUM(BF87:BF219)),  2)</f>
        <v>0</v>
      </c>
      <c r="G34" s="37"/>
      <c r="H34" s="37"/>
      <c r="I34" s="147">
        <v>0.12</v>
      </c>
      <c r="J34" s="146">
        <f>ROUND(((SUM(BF87:BF219))*I34),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ROUND((SUM(BG87:BG219)),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ROUND((SUM(BH87:BH219)),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ROUND((SUM(BI87:BI219)),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SÚS PK - výměna venkovního osvětlení (Chrudimsko)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SO10 - Hlinsko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Pardubický kraj</v>
      </c>
      <c r="G52" s="39"/>
      <c r="H52" s="39"/>
      <c r="I52" s="31" t="s">
        <v>23</v>
      </c>
      <c r="J52" s="71" t="str">
        <f>IF(J12="","",J12)</f>
        <v>1. 9. 2025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Správa a údržba silnic Pardubického kraj</v>
      </c>
      <c r="G54" s="39"/>
      <c r="H54" s="39"/>
      <c r="I54" s="31" t="s">
        <v>31</v>
      </c>
      <c r="J54" s="35" t="str">
        <f>E21</f>
        <v>Jaroslav Kulička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J89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98</v>
      </c>
      <c r="E62" s="173"/>
      <c r="F62" s="173"/>
      <c r="G62" s="173"/>
      <c r="H62" s="173"/>
      <c r="I62" s="173"/>
      <c r="J62" s="174">
        <f>J160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99</v>
      </c>
      <c r="E63" s="167"/>
      <c r="F63" s="167"/>
      <c r="G63" s="167"/>
      <c r="H63" s="167"/>
      <c r="I63" s="167"/>
      <c r="J63" s="168">
        <f>J203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100</v>
      </c>
      <c r="E64" s="173"/>
      <c r="F64" s="173"/>
      <c r="G64" s="173"/>
      <c r="H64" s="173"/>
      <c r="I64" s="173"/>
      <c r="J64" s="174">
        <f>J204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101</v>
      </c>
      <c r="E65" s="173"/>
      <c r="F65" s="173"/>
      <c r="G65" s="173"/>
      <c r="H65" s="173"/>
      <c r="I65" s="173"/>
      <c r="J65" s="174">
        <f>J209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102</v>
      </c>
      <c r="E66" s="173"/>
      <c r="F66" s="173"/>
      <c r="G66" s="173"/>
      <c r="H66" s="173"/>
      <c r="I66" s="173"/>
      <c r="J66" s="174">
        <f>J214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103</v>
      </c>
      <c r="E67" s="173"/>
      <c r="F67" s="173"/>
      <c r="G67" s="173"/>
      <c r="H67" s="173"/>
      <c r="I67" s="173"/>
      <c r="J67" s="174">
        <f>J217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104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SÚS PK - výměna venkovního osvětlení (Chrudimsko)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90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SO10 - Hlinsko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Pardubický kraj</v>
      </c>
      <c r="G81" s="39"/>
      <c r="H81" s="39"/>
      <c r="I81" s="31" t="s">
        <v>23</v>
      </c>
      <c r="J81" s="71" t="str">
        <f>IF(J12="","",J12)</f>
        <v>1. 9. 2025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E15</f>
        <v xml:space="preserve"> Správa a údržba silnic Pardubického kraj</v>
      </c>
      <c r="G83" s="39"/>
      <c r="H83" s="39"/>
      <c r="I83" s="31" t="s">
        <v>31</v>
      </c>
      <c r="J83" s="35" t="str">
        <f>E21</f>
        <v>Jaroslav Kulička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IF(E18="","",E18)</f>
        <v>Vyplň údaj</v>
      </c>
      <c r="G84" s="39"/>
      <c r="H84" s="39"/>
      <c r="I84" s="31" t="s">
        <v>34</v>
      </c>
      <c r="J84" s="35" t="str">
        <f>E24</f>
        <v xml:space="preserve"> 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6"/>
      <c r="B86" s="177"/>
      <c r="C86" s="178" t="s">
        <v>105</v>
      </c>
      <c r="D86" s="179" t="s">
        <v>57</v>
      </c>
      <c r="E86" s="179" t="s">
        <v>53</v>
      </c>
      <c r="F86" s="179" t="s">
        <v>54</v>
      </c>
      <c r="G86" s="179" t="s">
        <v>106</v>
      </c>
      <c r="H86" s="179" t="s">
        <v>107</v>
      </c>
      <c r="I86" s="179" t="s">
        <v>108</v>
      </c>
      <c r="J86" s="180" t="s">
        <v>94</v>
      </c>
      <c r="K86" s="181" t="s">
        <v>109</v>
      </c>
      <c r="L86" s="182"/>
      <c r="M86" s="91" t="s">
        <v>19</v>
      </c>
      <c r="N86" s="92" t="s">
        <v>42</v>
      </c>
      <c r="O86" s="92" t="s">
        <v>110</v>
      </c>
      <c r="P86" s="92" t="s">
        <v>111</v>
      </c>
      <c r="Q86" s="92" t="s">
        <v>112</v>
      </c>
      <c r="R86" s="92" t="s">
        <v>113</v>
      </c>
      <c r="S86" s="92" t="s">
        <v>114</v>
      </c>
      <c r="T86" s="93" t="s">
        <v>115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7"/>
      <c r="B87" s="38"/>
      <c r="C87" s="98" t="s">
        <v>116</v>
      </c>
      <c r="D87" s="39"/>
      <c r="E87" s="39"/>
      <c r="F87" s="39"/>
      <c r="G87" s="39"/>
      <c r="H87" s="39"/>
      <c r="I87" s="39"/>
      <c r="J87" s="183">
        <f>BK87</f>
        <v>0</v>
      </c>
      <c r="K87" s="39"/>
      <c r="L87" s="43"/>
      <c r="M87" s="94"/>
      <c r="N87" s="184"/>
      <c r="O87" s="95"/>
      <c r="P87" s="185">
        <f>P88+P203</f>
        <v>0</v>
      </c>
      <c r="Q87" s="95"/>
      <c r="R87" s="185">
        <f>R88+R203</f>
        <v>1.2174800000000001</v>
      </c>
      <c r="S87" s="95"/>
      <c r="T87" s="186">
        <f>T88+T203</f>
        <v>19.575000000000003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71</v>
      </c>
      <c r="AU87" s="16" t="s">
        <v>95</v>
      </c>
      <c r="BK87" s="187">
        <f>BK88+BK203</f>
        <v>0</v>
      </c>
    </row>
    <row r="88" s="12" customFormat="1" ht="25.92" customHeight="1">
      <c r="A88" s="12"/>
      <c r="B88" s="188"/>
      <c r="C88" s="189"/>
      <c r="D88" s="190" t="s">
        <v>71</v>
      </c>
      <c r="E88" s="191" t="s">
        <v>117</v>
      </c>
      <c r="F88" s="191" t="s">
        <v>118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P89+P160</f>
        <v>0</v>
      </c>
      <c r="Q88" s="196"/>
      <c r="R88" s="197">
        <f>R89+R160</f>
        <v>1.2174800000000001</v>
      </c>
      <c r="S88" s="196"/>
      <c r="T88" s="198">
        <f>T89+T160</f>
        <v>19.575000000000003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119</v>
      </c>
      <c r="AT88" s="200" t="s">
        <v>71</v>
      </c>
      <c r="AU88" s="200" t="s">
        <v>72</v>
      </c>
      <c r="AY88" s="199" t="s">
        <v>120</v>
      </c>
      <c r="BK88" s="201">
        <f>BK89+BK160</f>
        <v>0</v>
      </c>
    </row>
    <row r="89" s="12" customFormat="1" ht="22.8" customHeight="1">
      <c r="A89" s="12"/>
      <c r="B89" s="188"/>
      <c r="C89" s="189"/>
      <c r="D89" s="190" t="s">
        <v>71</v>
      </c>
      <c r="E89" s="202" t="s">
        <v>121</v>
      </c>
      <c r="F89" s="202" t="s">
        <v>122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SUM(P90:P159)</f>
        <v>0</v>
      </c>
      <c r="Q89" s="196"/>
      <c r="R89" s="197">
        <f>SUM(R90:R159)</f>
        <v>1.20916</v>
      </c>
      <c r="S89" s="196"/>
      <c r="T89" s="198">
        <f>SUM(T90:T159)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119</v>
      </c>
      <c r="AT89" s="200" t="s">
        <v>71</v>
      </c>
      <c r="AU89" s="200" t="s">
        <v>80</v>
      </c>
      <c r="AY89" s="199" t="s">
        <v>120</v>
      </c>
      <c r="BK89" s="201">
        <f>SUM(BK90:BK159)</f>
        <v>0</v>
      </c>
    </row>
    <row r="90" s="2" customFormat="1" ht="33" customHeight="1">
      <c r="A90" s="37"/>
      <c r="B90" s="38"/>
      <c r="C90" s="204" t="s">
        <v>80</v>
      </c>
      <c r="D90" s="204" t="s">
        <v>123</v>
      </c>
      <c r="E90" s="205" t="s">
        <v>124</v>
      </c>
      <c r="F90" s="206" t="s">
        <v>125</v>
      </c>
      <c r="G90" s="207" t="s">
        <v>126</v>
      </c>
      <c r="H90" s="208">
        <v>8</v>
      </c>
      <c r="I90" s="209"/>
      <c r="J90" s="210">
        <f>ROUND(I90*H90,2)</f>
        <v>0</v>
      </c>
      <c r="K90" s="211"/>
      <c r="L90" s="43"/>
      <c r="M90" s="212" t="s">
        <v>19</v>
      </c>
      <c r="N90" s="213" t="s">
        <v>43</v>
      </c>
      <c r="O90" s="83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6" t="s">
        <v>127</v>
      </c>
      <c r="AT90" s="216" t="s">
        <v>123</v>
      </c>
      <c r="AU90" s="216" t="s">
        <v>82</v>
      </c>
      <c r="AY90" s="16" t="s">
        <v>120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6" t="s">
        <v>80</v>
      </c>
      <c r="BK90" s="217">
        <f>ROUND(I90*H90,2)</f>
        <v>0</v>
      </c>
      <c r="BL90" s="16" t="s">
        <v>127</v>
      </c>
      <c r="BM90" s="216" t="s">
        <v>483</v>
      </c>
    </row>
    <row r="91" s="2" customFormat="1">
      <c r="A91" s="37"/>
      <c r="B91" s="38"/>
      <c r="C91" s="39"/>
      <c r="D91" s="218" t="s">
        <v>129</v>
      </c>
      <c r="E91" s="39"/>
      <c r="F91" s="219" t="s">
        <v>130</v>
      </c>
      <c r="G91" s="39"/>
      <c r="H91" s="39"/>
      <c r="I91" s="220"/>
      <c r="J91" s="39"/>
      <c r="K91" s="39"/>
      <c r="L91" s="43"/>
      <c r="M91" s="221"/>
      <c r="N91" s="222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129</v>
      </c>
      <c r="AU91" s="16" t="s">
        <v>82</v>
      </c>
    </row>
    <row r="92" s="2" customFormat="1" ht="24.15" customHeight="1">
      <c r="A92" s="37"/>
      <c r="B92" s="38"/>
      <c r="C92" s="223" t="s">
        <v>82</v>
      </c>
      <c r="D92" s="223" t="s">
        <v>117</v>
      </c>
      <c r="E92" s="224" t="s">
        <v>484</v>
      </c>
      <c r="F92" s="225" t="s">
        <v>485</v>
      </c>
      <c r="G92" s="226" t="s">
        <v>133</v>
      </c>
      <c r="H92" s="227">
        <v>1</v>
      </c>
      <c r="I92" s="228"/>
      <c r="J92" s="229">
        <f>ROUND(I92*H92,2)</f>
        <v>0</v>
      </c>
      <c r="K92" s="230"/>
      <c r="L92" s="231"/>
      <c r="M92" s="232" t="s">
        <v>19</v>
      </c>
      <c r="N92" s="233" t="s">
        <v>43</v>
      </c>
      <c r="O92" s="83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6" t="s">
        <v>134</v>
      </c>
      <c r="AT92" s="216" t="s">
        <v>117</v>
      </c>
      <c r="AU92" s="216" t="s">
        <v>82</v>
      </c>
      <c r="AY92" s="16" t="s">
        <v>120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6" t="s">
        <v>80</v>
      </c>
      <c r="BK92" s="217">
        <f>ROUND(I92*H92,2)</f>
        <v>0</v>
      </c>
      <c r="BL92" s="16" t="s">
        <v>127</v>
      </c>
      <c r="BM92" s="216" t="s">
        <v>486</v>
      </c>
    </row>
    <row r="93" s="2" customFormat="1" ht="24.15" customHeight="1">
      <c r="A93" s="37"/>
      <c r="B93" s="38"/>
      <c r="C93" s="223" t="s">
        <v>119</v>
      </c>
      <c r="D93" s="223" t="s">
        <v>117</v>
      </c>
      <c r="E93" s="224" t="s">
        <v>487</v>
      </c>
      <c r="F93" s="225" t="s">
        <v>488</v>
      </c>
      <c r="G93" s="226" t="s">
        <v>133</v>
      </c>
      <c r="H93" s="227">
        <v>7</v>
      </c>
      <c r="I93" s="228"/>
      <c r="J93" s="229">
        <f>ROUND(I93*H93,2)</f>
        <v>0</v>
      </c>
      <c r="K93" s="230"/>
      <c r="L93" s="231"/>
      <c r="M93" s="232" t="s">
        <v>19</v>
      </c>
      <c r="N93" s="23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134</v>
      </c>
      <c r="AT93" s="216" t="s">
        <v>117</v>
      </c>
      <c r="AU93" s="216" t="s">
        <v>82</v>
      </c>
      <c r="AY93" s="16" t="s">
        <v>120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127</v>
      </c>
      <c r="BM93" s="216" t="s">
        <v>489</v>
      </c>
    </row>
    <row r="94" s="2" customFormat="1" ht="16.5" customHeight="1">
      <c r="A94" s="37"/>
      <c r="B94" s="38"/>
      <c r="C94" s="204" t="s">
        <v>139</v>
      </c>
      <c r="D94" s="204" t="s">
        <v>123</v>
      </c>
      <c r="E94" s="205" t="s">
        <v>144</v>
      </c>
      <c r="F94" s="206" t="s">
        <v>145</v>
      </c>
      <c r="G94" s="207" t="s">
        <v>133</v>
      </c>
      <c r="H94" s="208">
        <v>8</v>
      </c>
      <c r="I94" s="209"/>
      <c r="J94" s="210">
        <f>ROUND(I94*H94,2)</f>
        <v>0</v>
      </c>
      <c r="K94" s="211"/>
      <c r="L94" s="43"/>
      <c r="M94" s="212" t="s">
        <v>19</v>
      </c>
      <c r="N94" s="213" t="s">
        <v>43</v>
      </c>
      <c r="O94" s="8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6" t="s">
        <v>127</v>
      </c>
      <c r="AT94" s="216" t="s">
        <v>123</v>
      </c>
      <c r="AU94" s="216" t="s">
        <v>82</v>
      </c>
      <c r="AY94" s="16" t="s">
        <v>120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80</v>
      </c>
      <c r="BK94" s="217">
        <f>ROUND(I94*H94,2)</f>
        <v>0</v>
      </c>
      <c r="BL94" s="16" t="s">
        <v>127</v>
      </c>
      <c r="BM94" s="216" t="s">
        <v>490</v>
      </c>
    </row>
    <row r="95" s="2" customFormat="1" ht="24.15" customHeight="1">
      <c r="A95" s="37"/>
      <c r="B95" s="38"/>
      <c r="C95" s="204" t="s">
        <v>143</v>
      </c>
      <c r="D95" s="204" t="s">
        <v>123</v>
      </c>
      <c r="E95" s="205" t="s">
        <v>148</v>
      </c>
      <c r="F95" s="206" t="s">
        <v>149</v>
      </c>
      <c r="G95" s="207" t="s">
        <v>126</v>
      </c>
      <c r="H95" s="208">
        <v>5</v>
      </c>
      <c r="I95" s="209"/>
      <c r="J95" s="210">
        <f>ROUND(I95*H95,2)</f>
        <v>0</v>
      </c>
      <c r="K95" s="211"/>
      <c r="L95" s="43"/>
      <c r="M95" s="212" t="s">
        <v>19</v>
      </c>
      <c r="N95" s="213" t="s">
        <v>43</v>
      </c>
      <c r="O95" s="8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6" t="s">
        <v>127</v>
      </c>
      <c r="AT95" s="216" t="s">
        <v>123</v>
      </c>
      <c r="AU95" s="216" t="s">
        <v>82</v>
      </c>
      <c r="AY95" s="16" t="s">
        <v>120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80</v>
      </c>
      <c r="BK95" s="217">
        <f>ROUND(I95*H95,2)</f>
        <v>0</v>
      </c>
      <c r="BL95" s="16" t="s">
        <v>127</v>
      </c>
      <c r="BM95" s="216" t="s">
        <v>491</v>
      </c>
    </row>
    <row r="96" s="2" customFormat="1">
      <c r="A96" s="37"/>
      <c r="B96" s="38"/>
      <c r="C96" s="39"/>
      <c r="D96" s="218" t="s">
        <v>129</v>
      </c>
      <c r="E96" s="39"/>
      <c r="F96" s="219" t="s">
        <v>151</v>
      </c>
      <c r="G96" s="39"/>
      <c r="H96" s="39"/>
      <c r="I96" s="220"/>
      <c r="J96" s="39"/>
      <c r="K96" s="39"/>
      <c r="L96" s="43"/>
      <c r="M96" s="221"/>
      <c r="N96" s="222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129</v>
      </c>
      <c r="AU96" s="16" t="s">
        <v>82</v>
      </c>
    </row>
    <row r="97" s="2" customFormat="1" ht="16.5" customHeight="1">
      <c r="A97" s="37"/>
      <c r="B97" s="38"/>
      <c r="C97" s="223" t="s">
        <v>147</v>
      </c>
      <c r="D97" s="223" t="s">
        <v>117</v>
      </c>
      <c r="E97" s="224" t="s">
        <v>153</v>
      </c>
      <c r="F97" s="225" t="s">
        <v>154</v>
      </c>
      <c r="G97" s="226" t="s">
        <v>126</v>
      </c>
      <c r="H97" s="227">
        <v>5</v>
      </c>
      <c r="I97" s="228"/>
      <c r="J97" s="229">
        <f>ROUND(I97*H97,2)</f>
        <v>0</v>
      </c>
      <c r="K97" s="230"/>
      <c r="L97" s="231"/>
      <c r="M97" s="232" t="s">
        <v>19</v>
      </c>
      <c r="N97" s="233" t="s">
        <v>43</v>
      </c>
      <c r="O97" s="83"/>
      <c r="P97" s="214">
        <f>O97*H97</f>
        <v>0</v>
      </c>
      <c r="Q97" s="214">
        <v>0.127</v>
      </c>
      <c r="R97" s="214">
        <f>Q97*H97</f>
        <v>0.63500000000000001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155</v>
      </c>
      <c r="AT97" s="216" t="s">
        <v>117</v>
      </c>
      <c r="AU97" s="216" t="s">
        <v>82</v>
      </c>
      <c r="AY97" s="16" t="s">
        <v>120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80</v>
      </c>
      <c r="BK97" s="217">
        <f>ROUND(I97*H97,2)</f>
        <v>0</v>
      </c>
      <c r="BL97" s="16" t="s">
        <v>155</v>
      </c>
      <c r="BM97" s="216" t="s">
        <v>492</v>
      </c>
    </row>
    <row r="98" s="2" customFormat="1" ht="16.5" customHeight="1">
      <c r="A98" s="37"/>
      <c r="B98" s="38"/>
      <c r="C98" s="223" t="s">
        <v>152</v>
      </c>
      <c r="D98" s="223" t="s">
        <v>117</v>
      </c>
      <c r="E98" s="224" t="s">
        <v>158</v>
      </c>
      <c r="F98" s="225" t="s">
        <v>159</v>
      </c>
      <c r="G98" s="226" t="s">
        <v>126</v>
      </c>
      <c r="H98" s="227">
        <v>5</v>
      </c>
      <c r="I98" s="228"/>
      <c r="J98" s="229">
        <f>ROUND(I98*H98,2)</f>
        <v>0</v>
      </c>
      <c r="K98" s="230"/>
      <c r="L98" s="231"/>
      <c r="M98" s="232" t="s">
        <v>19</v>
      </c>
      <c r="N98" s="233" t="s">
        <v>43</v>
      </c>
      <c r="O98" s="83"/>
      <c r="P98" s="214">
        <f>O98*H98</f>
        <v>0</v>
      </c>
      <c r="Q98" s="214">
        <v>0.0016000000000000001</v>
      </c>
      <c r="R98" s="214">
        <f>Q98*H98</f>
        <v>0.0080000000000000002</v>
      </c>
      <c r="S98" s="214">
        <v>0</v>
      </c>
      <c r="T98" s="21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6" t="s">
        <v>155</v>
      </c>
      <c r="AT98" s="216" t="s">
        <v>117</v>
      </c>
      <c r="AU98" s="216" t="s">
        <v>82</v>
      </c>
      <c r="AY98" s="16" t="s">
        <v>120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80</v>
      </c>
      <c r="BK98" s="217">
        <f>ROUND(I98*H98,2)</f>
        <v>0</v>
      </c>
      <c r="BL98" s="16" t="s">
        <v>155</v>
      </c>
      <c r="BM98" s="216" t="s">
        <v>493</v>
      </c>
    </row>
    <row r="99" s="2" customFormat="1" ht="24.15" customHeight="1">
      <c r="A99" s="37"/>
      <c r="B99" s="38"/>
      <c r="C99" s="204" t="s">
        <v>157</v>
      </c>
      <c r="D99" s="204" t="s">
        <v>123</v>
      </c>
      <c r="E99" s="205" t="s">
        <v>162</v>
      </c>
      <c r="F99" s="206" t="s">
        <v>163</v>
      </c>
      <c r="G99" s="207" t="s">
        <v>126</v>
      </c>
      <c r="H99" s="208">
        <v>2</v>
      </c>
      <c r="I99" s="209"/>
      <c r="J99" s="210">
        <f>ROUND(I99*H99,2)</f>
        <v>0</v>
      </c>
      <c r="K99" s="211"/>
      <c r="L99" s="43"/>
      <c r="M99" s="212" t="s">
        <v>19</v>
      </c>
      <c r="N99" s="213" t="s">
        <v>43</v>
      </c>
      <c r="O99" s="83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6" t="s">
        <v>127</v>
      </c>
      <c r="AT99" s="216" t="s">
        <v>123</v>
      </c>
      <c r="AU99" s="216" t="s">
        <v>82</v>
      </c>
      <c r="AY99" s="16" t="s">
        <v>120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6" t="s">
        <v>80</v>
      </c>
      <c r="BK99" s="217">
        <f>ROUND(I99*H99,2)</f>
        <v>0</v>
      </c>
      <c r="BL99" s="16" t="s">
        <v>127</v>
      </c>
      <c r="BM99" s="216" t="s">
        <v>494</v>
      </c>
    </row>
    <row r="100" s="2" customFormat="1">
      <c r="A100" s="37"/>
      <c r="B100" s="38"/>
      <c r="C100" s="39"/>
      <c r="D100" s="218" t="s">
        <v>129</v>
      </c>
      <c r="E100" s="39"/>
      <c r="F100" s="219" t="s">
        <v>165</v>
      </c>
      <c r="G100" s="39"/>
      <c r="H100" s="39"/>
      <c r="I100" s="220"/>
      <c r="J100" s="39"/>
      <c r="K100" s="39"/>
      <c r="L100" s="43"/>
      <c r="M100" s="221"/>
      <c r="N100" s="222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129</v>
      </c>
      <c r="AU100" s="16" t="s">
        <v>82</v>
      </c>
    </row>
    <row r="101" s="2" customFormat="1" ht="33" customHeight="1">
      <c r="A101" s="37"/>
      <c r="B101" s="38"/>
      <c r="C101" s="223" t="s">
        <v>161</v>
      </c>
      <c r="D101" s="223" t="s">
        <v>117</v>
      </c>
      <c r="E101" s="224" t="s">
        <v>167</v>
      </c>
      <c r="F101" s="225" t="s">
        <v>168</v>
      </c>
      <c r="G101" s="226" t="s">
        <v>126</v>
      </c>
      <c r="H101" s="227">
        <v>2</v>
      </c>
      <c r="I101" s="228"/>
      <c r="J101" s="229">
        <f>ROUND(I101*H101,2)</f>
        <v>0</v>
      </c>
      <c r="K101" s="230"/>
      <c r="L101" s="231"/>
      <c r="M101" s="232" t="s">
        <v>19</v>
      </c>
      <c r="N101" s="233" t="s">
        <v>43</v>
      </c>
      <c r="O101" s="83"/>
      <c r="P101" s="214">
        <f>O101*H101</f>
        <v>0</v>
      </c>
      <c r="Q101" s="214">
        <v>0.034200000000000001</v>
      </c>
      <c r="R101" s="214">
        <f>Q101*H101</f>
        <v>0.068400000000000002</v>
      </c>
      <c r="S101" s="214">
        <v>0</v>
      </c>
      <c r="T101" s="21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6" t="s">
        <v>155</v>
      </c>
      <c r="AT101" s="216" t="s">
        <v>117</v>
      </c>
      <c r="AU101" s="216" t="s">
        <v>82</v>
      </c>
      <c r="AY101" s="16" t="s">
        <v>120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80</v>
      </c>
      <c r="BK101" s="217">
        <f>ROUND(I101*H101,2)</f>
        <v>0</v>
      </c>
      <c r="BL101" s="16" t="s">
        <v>155</v>
      </c>
      <c r="BM101" s="216" t="s">
        <v>495</v>
      </c>
    </row>
    <row r="102" s="2" customFormat="1" ht="24.15" customHeight="1">
      <c r="A102" s="37"/>
      <c r="B102" s="38"/>
      <c r="C102" s="204" t="s">
        <v>166</v>
      </c>
      <c r="D102" s="204" t="s">
        <v>123</v>
      </c>
      <c r="E102" s="205" t="s">
        <v>496</v>
      </c>
      <c r="F102" s="206" t="s">
        <v>497</v>
      </c>
      <c r="G102" s="207" t="s">
        <v>126</v>
      </c>
      <c r="H102" s="208">
        <v>3</v>
      </c>
      <c r="I102" s="209"/>
      <c r="J102" s="210">
        <f>ROUND(I102*H102,2)</f>
        <v>0</v>
      </c>
      <c r="K102" s="211"/>
      <c r="L102" s="43"/>
      <c r="M102" s="212" t="s">
        <v>19</v>
      </c>
      <c r="N102" s="213" t="s">
        <v>43</v>
      </c>
      <c r="O102" s="83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6" t="s">
        <v>127</v>
      </c>
      <c r="AT102" s="216" t="s">
        <v>123</v>
      </c>
      <c r="AU102" s="216" t="s">
        <v>82</v>
      </c>
      <c r="AY102" s="16" t="s">
        <v>120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80</v>
      </c>
      <c r="BK102" s="217">
        <f>ROUND(I102*H102,2)</f>
        <v>0</v>
      </c>
      <c r="BL102" s="16" t="s">
        <v>127</v>
      </c>
      <c r="BM102" s="216" t="s">
        <v>498</v>
      </c>
    </row>
    <row r="103" s="2" customFormat="1">
      <c r="A103" s="37"/>
      <c r="B103" s="38"/>
      <c r="C103" s="39"/>
      <c r="D103" s="218" t="s">
        <v>129</v>
      </c>
      <c r="E103" s="39"/>
      <c r="F103" s="219" t="s">
        <v>499</v>
      </c>
      <c r="G103" s="39"/>
      <c r="H103" s="39"/>
      <c r="I103" s="220"/>
      <c r="J103" s="39"/>
      <c r="K103" s="39"/>
      <c r="L103" s="43"/>
      <c r="M103" s="221"/>
      <c r="N103" s="222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129</v>
      </c>
      <c r="AU103" s="16" t="s">
        <v>82</v>
      </c>
    </row>
    <row r="104" s="2" customFormat="1" ht="37.8" customHeight="1">
      <c r="A104" s="37"/>
      <c r="B104" s="38"/>
      <c r="C104" s="223" t="s">
        <v>170</v>
      </c>
      <c r="D104" s="223" t="s">
        <v>117</v>
      </c>
      <c r="E104" s="224" t="s">
        <v>500</v>
      </c>
      <c r="F104" s="225" t="s">
        <v>501</v>
      </c>
      <c r="G104" s="226" t="s">
        <v>126</v>
      </c>
      <c r="H104" s="227">
        <v>1</v>
      </c>
      <c r="I104" s="228"/>
      <c r="J104" s="229">
        <f>ROUND(I104*H104,2)</f>
        <v>0</v>
      </c>
      <c r="K104" s="230"/>
      <c r="L104" s="231"/>
      <c r="M104" s="232" t="s">
        <v>19</v>
      </c>
      <c r="N104" s="233" t="s">
        <v>43</v>
      </c>
      <c r="O104" s="83"/>
      <c r="P104" s="214">
        <f>O104*H104</f>
        <v>0</v>
      </c>
      <c r="Q104" s="214">
        <v>0.032800000000000003</v>
      </c>
      <c r="R104" s="214">
        <f>Q104*H104</f>
        <v>0.032800000000000003</v>
      </c>
      <c r="S104" s="214">
        <v>0</v>
      </c>
      <c r="T104" s="21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6" t="s">
        <v>155</v>
      </c>
      <c r="AT104" s="216" t="s">
        <v>117</v>
      </c>
      <c r="AU104" s="216" t="s">
        <v>82</v>
      </c>
      <c r="AY104" s="16" t="s">
        <v>120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80</v>
      </c>
      <c r="BK104" s="217">
        <f>ROUND(I104*H104,2)</f>
        <v>0</v>
      </c>
      <c r="BL104" s="16" t="s">
        <v>155</v>
      </c>
      <c r="BM104" s="216" t="s">
        <v>502</v>
      </c>
    </row>
    <row r="105" s="2" customFormat="1" ht="37.8" customHeight="1">
      <c r="A105" s="37"/>
      <c r="B105" s="38"/>
      <c r="C105" s="223" t="s">
        <v>8</v>
      </c>
      <c r="D105" s="223" t="s">
        <v>117</v>
      </c>
      <c r="E105" s="224" t="s">
        <v>503</v>
      </c>
      <c r="F105" s="225" t="s">
        <v>504</v>
      </c>
      <c r="G105" s="226" t="s">
        <v>126</v>
      </c>
      <c r="H105" s="227">
        <v>1</v>
      </c>
      <c r="I105" s="228"/>
      <c r="J105" s="229">
        <f>ROUND(I105*H105,2)</f>
        <v>0</v>
      </c>
      <c r="K105" s="230"/>
      <c r="L105" s="231"/>
      <c r="M105" s="232" t="s">
        <v>19</v>
      </c>
      <c r="N105" s="233" t="s">
        <v>43</v>
      </c>
      <c r="O105" s="83"/>
      <c r="P105" s="214">
        <f>O105*H105</f>
        <v>0</v>
      </c>
      <c r="Q105" s="214">
        <v>0.032800000000000003</v>
      </c>
      <c r="R105" s="214">
        <f>Q105*H105</f>
        <v>0.032800000000000003</v>
      </c>
      <c r="S105" s="214">
        <v>0</v>
      </c>
      <c r="T105" s="21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6" t="s">
        <v>155</v>
      </c>
      <c r="AT105" s="216" t="s">
        <v>117</v>
      </c>
      <c r="AU105" s="216" t="s">
        <v>82</v>
      </c>
      <c r="AY105" s="16" t="s">
        <v>120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6" t="s">
        <v>80</v>
      </c>
      <c r="BK105" s="217">
        <f>ROUND(I105*H105,2)</f>
        <v>0</v>
      </c>
      <c r="BL105" s="16" t="s">
        <v>155</v>
      </c>
      <c r="BM105" s="216" t="s">
        <v>505</v>
      </c>
    </row>
    <row r="106" s="2" customFormat="1" ht="37.8" customHeight="1">
      <c r="A106" s="37"/>
      <c r="B106" s="38"/>
      <c r="C106" s="223" t="s">
        <v>178</v>
      </c>
      <c r="D106" s="223" t="s">
        <v>117</v>
      </c>
      <c r="E106" s="224" t="s">
        <v>506</v>
      </c>
      <c r="F106" s="225" t="s">
        <v>507</v>
      </c>
      <c r="G106" s="226" t="s">
        <v>126</v>
      </c>
      <c r="H106" s="227">
        <v>1</v>
      </c>
      <c r="I106" s="228"/>
      <c r="J106" s="229">
        <f>ROUND(I106*H106,2)</f>
        <v>0</v>
      </c>
      <c r="K106" s="230"/>
      <c r="L106" s="231"/>
      <c r="M106" s="232" t="s">
        <v>19</v>
      </c>
      <c r="N106" s="233" t="s">
        <v>43</v>
      </c>
      <c r="O106" s="83"/>
      <c r="P106" s="214">
        <f>O106*H106</f>
        <v>0</v>
      </c>
      <c r="Q106" s="214">
        <v>0.032800000000000003</v>
      </c>
      <c r="R106" s="214">
        <f>Q106*H106</f>
        <v>0.032800000000000003</v>
      </c>
      <c r="S106" s="214">
        <v>0</v>
      </c>
      <c r="T106" s="21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6" t="s">
        <v>155</v>
      </c>
      <c r="AT106" s="216" t="s">
        <v>117</v>
      </c>
      <c r="AU106" s="216" t="s">
        <v>82</v>
      </c>
      <c r="AY106" s="16" t="s">
        <v>120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80</v>
      </c>
      <c r="BK106" s="217">
        <f>ROUND(I106*H106,2)</f>
        <v>0</v>
      </c>
      <c r="BL106" s="16" t="s">
        <v>155</v>
      </c>
      <c r="BM106" s="216" t="s">
        <v>508</v>
      </c>
    </row>
    <row r="107" s="2" customFormat="1" ht="16.5" customHeight="1">
      <c r="A107" s="37"/>
      <c r="B107" s="38"/>
      <c r="C107" s="204" t="s">
        <v>182</v>
      </c>
      <c r="D107" s="204" t="s">
        <v>123</v>
      </c>
      <c r="E107" s="205" t="s">
        <v>183</v>
      </c>
      <c r="F107" s="206" t="s">
        <v>184</v>
      </c>
      <c r="G107" s="207" t="s">
        <v>126</v>
      </c>
      <c r="H107" s="208">
        <v>4</v>
      </c>
      <c r="I107" s="209"/>
      <c r="J107" s="210">
        <f>ROUND(I107*H107,2)</f>
        <v>0</v>
      </c>
      <c r="K107" s="211"/>
      <c r="L107" s="43"/>
      <c r="M107" s="212" t="s">
        <v>19</v>
      </c>
      <c r="N107" s="213" t="s">
        <v>43</v>
      </c>
      <c r="O107" s="8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6" t="s">
        <v>127</v>
      </c>
      <c r="AT107" s="216" t="s">
        <v>123</v>
      </c>
      <c r="AU107" s="216" t="s">
        <v>82</v>
      </c>
      <c r="AY107" s="16" t="s">
        <v>120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80</v>
      </c>
      <c r="BK107" s="217">
        <f>ROUND(I107*H107,2)</f>
        <v>0</v>
      </c>
      <c r="BL107" s="16" t="s">
        <v>127</v>
      </c>
      <c r="BM107" s="216" t="s">
        <v>509</v>
      </c>
    </row>
    <row r="108" s="2" customFormat="1">
      <c r="A108" s="37"/>
      <c r="B108" s="38"/>
      <c r="C108" s="39"/>
      <c r="D108" s="218" t="s">
        <v>129</v>
      </c>
      <c r="E108" s="39"/>
      <c r="F108" s="219" t="s">
        <v>186</v>
      </c>
      <c r="G108" s="39"/>
      <c r="H108" s="39"/>
      <c r="I108" s="220"/>
      <c r="J108" s="39"/>
      <c r="K108" s="39"/>
      <c r="L108" s="43"/>
      <c r="M108" s="221"/>
      <c r="N108" s="22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129</v>
      </c>
      <c r="AU108" s="16" t="s">
        <v>82</v>
      </c>
    </row>
    <row r="109" s="2" customFormat="1" ht="16.5" customHeight="1">
      <c r="A109" s="37"/>
      <c r="B109" s="38"/>
      <c r="C109" s="223" t="s">
        <v>187</v>
      </c>
      <c r="D109" s="223" t="s">
        <v>117</v>
      </c>
      <c r="E109" s="224" t="s">
        <v>510</v>
      </c>
      <c r="F109" s="225" t="s">
        <v>511</v>
      </c>
      <c r="G109" s="226" t="s">
        <v>126</v>
      </c>
      <c r="H109" s="227">
        <v>2</v>
      </c>
      <c r="I109" s="228"/>
      <c r="J109" s="229">
        <f>ROUND(I109*H109,2)</f>
        <v>0</v>
      </c>
      <c r="K109" s="230"/>
      <c r="L109" s="231"/>
      <c r="M109" s="232" t="s">
        <v>19</v>
      </c>
      <c r="N109" s="233" t="s">
        <v>43</v>
      </c>
      <c r="O109" s="83"/>
      <c r="P109" s="214">
        <f>O109*H109</f>
        <v>0</v>
      </c>
      <c r="Q109" s="214">
        <v>0.00029999999999999997</v>
      </c>
      <c r="R109" s="214">
        <f>Q109*H109</f>
        <v>0.00059999999999999995</v>
      </c>
      <c r="S109" s="214">
        <v>0</v>
      </c>
      <c r="T109" s="21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6" t="s">
        <v>155</v>
      </c>
      <c r="AT109" s="216" t="s">
        <v>117</v>
      </c>
      <c r="AU109" s="216" t="s">
        <v>82</v>
      </c>
      <c r="AY109" s="16" t="s">
        <v>120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80</v>
      </c>
      <c r="BK109" s="217">
        <f>ROUND(I109*H109,2)</f>
        <v>0</v>
      </c>
      <c r="BL109" s="16" t="s">
        <v>155</v>
      </c>
      <c r="BM109" s="216" t="s">
        <v>512</v>
      </c>
    </row>
    <row r="110" s="2" customFormat="1" ht="16.5" customHeight="1">
      <c r="A110" s="37"/>
      <c r="B110" s="38"/>
      <c r="C110" s="223" t="s">
        <v>191</v>
      </c>
      <c r="D110" s="223" t="s">
        <v>117</v>
      </c>
      <c r="E110" s="224" t="s">
        <v>513</v>
      </c>
      <c r="F110" s="225" t="s">
        <v>514</v>
      </c>
      <c r="G110" s="226" t="s">
        <v>126</v>
      </c>
      <c r="H110" s="227">
        <v>2</v>
      </c>
      <c r="I110" s="228"/>
      <c r="J110" s="229">
        <f>ROUND(I110*H110,2)</f>
        <v>0</v>
      </c>
      <c r="K110" s="230"/>
      <c r="L110" s="231"/>
      <c r="M110" s="232" t="s">
        <v>19</v>
      </c>
      <c r="N110" s="233" t="s">
        <v>43</v>
      </c>
      <c r="O110" s="83"/>
      <c r="P110" s="214">
        <f>O110*H110</f>
        <v>0</v>
      </c>
      <c r="Q110" s="214">
        <v>0.00050000000000000001</v>
      </c>
      <c r="R110" s="214">
        <f>Q110*H110</f>
        <v>0.001</v>
      </c>
      <c r="S110" s="214">
        <v>0</v>
      </c>
      <c r="T110" s="21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6" t="s">
        <v>155</v>
      </c>
      <c r="AT110" s="216" t="s">
        <v>117</v>
      </c>
      <c r="AU110" s="216" t="s">
        <v>82</v>
      </c>
      <c r="AY110" s="16" t="s">
        <v>120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80</v>
      </c>
      <c r="BK110" s="217">
        <f>ROUND(I110*H110,2)</f>
        <v>0</v>
      </c>
      <c r="BL110" s="16" t="s">
        <v>155</v>
      </c>
      <c r="BM110" s="216" t="s">
        <v>515</v>
      </c>
    </row>
    <row r="111" s="2" customFormat="1" ht="16.5" customHeight="1">
      <c r="A111" s="37"/>
      <c r="B111" s="38"/>
      <c r="C111" s="204" t="s">
        <v>196</v>
      </c>
      <c r="D111" s="204" t="s">
        <v>123</v>
      </c>
      <c r="E111" s="205" t="s">
        <v>192</v>
      </c>
      <c r="F111" s="206" t="s">
        <v>193</v>
      </c>
      <c r="G111" s="207" t="s">
        <v>126</v>
      </c>
      <c r="H111" s="208">
        <v>1</v>
      </c>
      <c r="I111" s="209"/>
      <c r="J111" s="210">
        <f>ROUND(I111*H111,2)</f>
        <v>0</v>
      </c>
      <c r="K111" s="211"/>
      <c r="L111" s="43"/>
      <c r="M111" s="212" t="s">
        <v>19</v>
      </c>
      <c r="N111" s="213" t="s">
        <v>43</v>
      </c>
      <c r="O111" s="83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6" t="s">
        <v>127</v>
      </c>
      <c r="AT111" s="216" t="s">
        <v>123</v>
      </c>
      <c r="AU111" s="216" t="s">
        <v>82</v>
      </c>
      <c r="AY111" s="16" t="s">
        <v>120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6" t="s">
        <v>80</v>
      </c>
      <c r="BK111" s="217">
        <f>ROUND(I111*H111,2)</f>
        <v>0</v>
      </c>
      <c r="BL111" s="16" t="s">
        <v>127</v>
      </c>
      <c r="BM111" s="216" t="s">
        <v>516</v>
      </c>
    </row>
    <row r="112" s="2" customFormat="1">
      <c r="A112" s="37"/>
      <c r="B112" s="38"/>
      <c r="C112" s="39"/>
      <c r="D112" s="218" t="s">
        <v>129</v>
      </c>
      <c r="E112" s="39"/>
      <c r="F112" s="219" t="s">
        <v>195</v>
      </c>
      <c r="G112" s="39"/>
      <c r="H112" s="39"/>
      <c r="I112" s="220"/>
      <c r="J112" s="39"/>
      <c r="K112" s="39"/>
      <c r="L112" s="43"/>
      <c r="M112" s="221"/>
      <c r="N112" s="222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129</v>
      </c>
      <c r="AU112" s="16" t="s">
        <v>82</v>
      </c>
    </row>
    <row r="113" s="2" customFormat="1" ht="16.5" customHeight="1">
      <c r="A113" s="37"/>
      <c r="B113" s="38"/>
      <c r="C113" s="223" t="s">
        <v>200</v>
      </c>
      <c r="D113" s="223" t="s">
        <v>117</v>
      </c>
      <c r="E113" s="224" t="s">
        <v>517</v>
      </c>
      <c r="F113" s="225" t="s">
        <v>518</v>
      </c>
      <c r="G113" s="226" t="s">
        <v>126</v>
      </c>
      <c r="H113" s="227">
        <v>1</v>
      </c>
      <c r="I113" s="228"/>
      <c r="J113" s="229">
        <f>ROUND(I113*H113,2)</f>
        <v>0</v>
      </c>
      <c r="K113" s="230"/>
      <c r="L113" s="231"/>
      <c r="M113" s="232" t="s">
        <v>19</v>
      </c>
      <c r="N113" s="233" t="s">
        <v>43</v>
      </c>
      <c r="O113" s="83"/>
      <c r="P113" s="214">
        <f>O113*H113</f>
        <v>0</v>
      </c>
      <c r="Q113" s="214">
        <v>0.00050000000000000001</v>
      </c>
      <c r="R113" s="214">
        <f>Q113*H113</f>
        <v>0.00050000000000000001</v>
      </c>
      <c r="S113" s="214">
        <v>0</v>
      </c>
      <c r="T113" s="21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6" t="s">
        <v>155</v>
      </c>
      <c r="AT113" s="216" t="s">
        <v>117</v>
      </c>
      <c r="AU113" s="216" t="s">
        <v>82</v>
      </c>
      <c r="AY113" s="16" t="s">
        <v>120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6" t="s">
        <v>80</v>
      </c>
      <c r="BK113" s="217">
        <f>ROUND(I113*H113,2)</f>
        <v>0</v>
      </c>
      <c r="BL113" s="16" t="s">
        <v>155</v>
      </c>
      <c r="BM113" s="216" t="s">
        <v>519</v>
      </c>
    </row>
    <row r="114" s="2" customFormat="1" ht="49.05" customHeight="1">
      <c r="A114" s="37"/>
      <c r="B114" s="38"/>
      <c r="C114" s="204" t="s">
        <v>206</v>
      </c>
      <c r="D114" s="204" t="s">
        <v>123</v>
      </c>
      <c r="E114" s="205" t="s">
        <v>201</v>
      </c>
      <c r="F114" s="206" t="s">
        <v>202</v>
      </c>
      <c r="G114" s="207" t="s">
        <v>203</v>
      </c>
      <c r="H114" s="208">
        <v>112</v>
      </c>
      <c r="I114" s="209"/>
      <c r="J114" s="210">
        <f>ROUND(I114*H114,2)</f>
        <v>0</v>
      </c>
      <c r="K114" s="211"/>
      <c r="L114" s="43"/>
      <c r="M114" s="212" t="s">
        <v>19</v>
      </c>
      <c r="N114" s="213" t="s">
        <v>43</v>
      </c>
      <c r="O114" s="83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6" t="s">
        <v>127</v>
      </c>
      <c r="AT114" s="216" t="s">
        <v>123</v>
      </c>
      <c r="AU114" s="216" t="s">
        <v>82</v>
      </c>
      <c r="AY114" s="16" t="s">
        <v>120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80</v>
      </c>
      <c r="BK114" s="217">
        <f>ROUND(I114*H114,2)</f>
        <v>0</v>
      </c>
      <c r="BL114" s="16" t="s">
        <v>127</v>
      </c>
      <c r="BM114" s="216" t="s">
        <v>520</v>
      </c>
    </row>
    <row r="115" s="2" customFormat="1">
      <c r="A115" s="37"/>
      <c r="B115" s="38"/>
      <c r="C115" s="39"/>
      <c r="D115" s="218" t="s">
        <v>129</v>
      </c>
      <c r="E115" s="39"/>
      <c r="F115" s="219" t="s">
        <v>205</v>
      </c>
      <c r="G115" s="39"/>
      <c r="H115" s="39"/>
      <c r="I115" s="220"/>
      <c r="J115" s="39"/>
      <c r="K115" s="39"/>
      <c r="L115" s="43"/>
      <c r="M115" s="221"/>
      <c r="N115" s="222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129</v>
      </c>
      <c r="AU115" s="16" t="s">
        <v>82</v>
      </c>
    </row>
    <row r="116" s="2" customFormat="1" ht="24.15" customHeight="1">
      <c r="A116" s="37"/>
      <c r="B116" s="38"/>
      <c r="C116" s="223" t="s">
        <v>210</v>
      </c>
      <c r="D116" s="223" t="s">
        <v>117</v>
      </c>
      <c r="E116" s="224" t="s">
        <v>207</v>
      </c>
      <c r="F116" s="225" t="s">
        <v>208</v>
      </c>
      <c r="G116" s="226" t="s">
        <v>203</v>
      </c>
      <c r="H116" s="227">
        <v>112</v>
      </c>
      <c r="I116" s="228"/>
      <c r="J116" s="229">
        <f>ROUND(I116*H116,2)</f>
        <v>0</v>
      </c>
      <c r="K116" s="230"/>
      <c r="L116" s="231"/>
      <c r="M116" s="232" t="s">
        <v>19</v>
      </c>
      <c r="N116" s="233" t="s">
        <v>43</v>
      </c>
      <c r="O116" s="83"/>
      <c r="P116" s="214">
        <f>O116*H116</f>
        <v>0</v>
      </c>
      <c r="Q116" s="214">
        <v>0.00012</v>
      </c>
      <c r="R116" s="214">
        <f>Q116*H116</f>
        <v>0.013440000000000001</v>
      </c>
      <c r="S116" s="214">
        <v>0</v>
      </c>
      <c r="T116" s="21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6" t="s">
        <v>155</v>
      </c>
      <c r="AT116" s="216" t="s">
        <v>117</v>
      </c>
      <c r="AU116" s="216" t="s">
        <v>82</v>
      </c>
      <c r="AY116" s="16" t="s">
        <v>120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6" t="s">
        <v>80</v>
      </c>
      <c r="BK116" s="217">
        <f>ROUND(I116*H116,2)</f>
        <v>0</v>
      </c>
      <c r="BL116" s="16" t="s">
        <v>155</v>
      </c>
      <c r="BM116" s="216" t="s">
        <v>521</v>
      </c>
    </row>
    <row r="117" s="2" customFormat="1" ht="44.25" customHeight="1">
      <c r="A117" s="37"/>
      <c r="B117" s="38"/>
      <c r="C117" s="204" t="s">
        <v>7</v>
      </c>
      <c r="D117" s="204" t="s">
        <v>123</v>
      </c>
      <c r="E117" s="205" t="s">
        <v>522</v>
      </c>
      <c r="F117" s="206" t="s">
        <v>523</v>
      </c>
      <c r="G117" s="207" t="s">
        <v>203</v>
      </c>
      <c r="H117" s="208">
        <v>15</v>
      </c>
      <c r="I117" s="209"/>
      <c r="J117" s="210">
        <f>ROUND(I117*H117,2)</f>
        <v>0</v>
      </c>
      <c r="K117" s="211"/>
      <c r="L117" s="43"/>
      <c r="M117" s="212" t="s">
        <v>19</v>
      </c>
      <c r="N117" s="213" t="s">
        <v>43</v>
      </c>
      <c r="O117" s="8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6" t="s">
        <v>127</v>
      </c>
      <c r="AT117" s="216" t="s">
        <v>123</v>
      </c>
      <c r="AU117" s="216" t="s">
        <v>82</v>
      </c>
      <c r="AY117" s="16" t="s">
        <v>120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80</v>
      </c>
      <c r="BK117" s="217">
        <f>ROUND(I117*H117,2)</f>
        <v>0</v>
      </c>
      <c r="BL117" s="16" t="s">
        <v>127</v>
      </c>
      <c r="BM117" s="216" t="s">
        <v>524</v>
      </c>
    </row>
    <row r="118" s="2" customFormat="1">
      <c r="A118" s="37"/>
      <c r="B118" s="38"/>
      <c r="C118" s="39"/>
      <c r="D118" s="218" t="s">
        <v>129</v>
      </c>
      <c r="E118" s="39"/>
      <c r="F118" s="219" t="s">
        <v>525</v>
      </c>
      <c r="G118" s="39"/>
      <c r="H118" s="39"/>
      <c r="I118" s="220"/>
      <c r="J118" s="39"/>
      <c r="K118" s="39"/>
      <c r="L118" s="43"/>
      <c r="M118" s="221"/>
      <c r="N118" s="222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129</v>
      </c>
      <c r="AU118" s="16" t="s">
        <v>82</v>
      </c>
    </row>
    <row r="119" s="2" customFormat="1" ht="24.15" customHeight="1">
      <c r="A119" s="37"/>
      <c r="B119" s="38"/>
      <c r="C119" s="223" t="s">
        <v>219</v>
      </c>
      <c r="D119" s="223" t="s">
        <v>117</v>
      </c>
      <c r="E119" s="224" t="s">
        <v>526</v>
      </c>
      <c r="F119" s="225" t="s">
        <v>527</v>
      </c>
      <c r="G119" s="226" t="s">
        <v>203</v>
      </c>
      <c r="H119" s="227">
        <v>15</v>
      </c>
      <c r="I119" s="228"/>
      <c r="J119" s="229">
        <f>ROUND(I119*H119,2)</f>
        <v>0</v>
      </c>
      <c r="K119" s="230"/>
      <c r="L119" s="231"/>
      <c r="M119" s="232" t="s">
        <v>19</v>
      </c>
      <c r="N119" s="233" t="s">
        <v>43</v>
      </c>
      <c r="O119" s="83"/>
      <c r="P119" s="214">
        <f>O119*H119</f>
        <v>0</v>
      </c>
      <c r="Q119" s="214">
        <v>0.00060999999999999997</v>
      </c>
      <c r="R119" s="214">
        <f>Q119*H119</f>
        <v>0.0091500000000000001</v>
      </c>
      <c r="S119" s="214">
        <v>0</v>
      </c>
      <c r="T119" s="21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6" t="s">
        <v>155</v>
      </c>
      <c r="AT119" s="216" t="s">
        <v>117</v>
      </c>
      <c r="AU119" s="216" t="s">
        <v>82</v>
      </c>
      <c r="AY119" s="16" t="s">
        <v>120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6" t="s">
        <v>80</v>
      </c>
      <c r="BK119" s="217">
        <f>ROUND(I119*H119,2)</f>
        <v>0</v>
      </c>
      <c r="BL119" s="16" t="s">
        <v>155</v>
      </c>
      <c r="BM119" s="216" t="s">
        <v>528</v>
      </c>
    </row>
    <row r="120" s="2" customFormat="1" ht="49.05" customHeight="1">
      <c r="A120" s="37"/>
      <c r="B120" s="38"/>
      <c r="C120" s="204" t="s">
        <v>224</v>
      </c>
      <c r="D120" s="204" t="s">
        <v>123</v>
      </c>
      <c r="E120" s="205" t="s">
        <v>529</v>
      </c>
      <c r="F120" s="206" t="s">
        <v>530</v>
      </c>
      <c r="G120" s="207" t="s">
        <v>203</v>
      </c>
      <c r="H120" s="208">
        <v>19</v>
      </c>
      <c r="I120" s="209"/>
      <c r="J120" s="210">
        <f>ROUND(I120*H120,2)</f>
        <v>0</v>
      </c>
      <c r="K120" s="211"/>
      <c r="L120" s="43"/>
      <c r="M120" s="212" t="s">
        <v>19</v>
      </c>
      <c r="N120" s="213" t="s">
        <v>43</v>
      </c>
      <c r="O120" s="83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6" t="s">
        <v>127</v>
      </c>
      <c r="AT120" s="216" t="s">
        <v>123</v>
      </c>
      <c r="AU120" s="216" t="s">
        <v>82</v>
      </c>
      <c r="AY120" s="16" t="s">
        <v>120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6" t="s">
        <v>80</v>
      </c>
      <c r="BK120" s="217">
        <f>ROUND(I120*H120,2)</f>
        <v>0</v>
      </c>
      <c r="BL120" s="16" t="s">
        <v>127</v>
      </c>
      <c r="BM120" s="216" t="s">
        <v>531</v>
      </c>
    </row>
    <row r="121" s="2" customFormat="1">
      <c r="A121" s="37"/>
      <c r="B121" s="38"/>
      <c r="C121" s="39"/>
      <c r="D121" s="218" t="s">
        <v>129</v>
      </c>
      <c r="E121" s="39"/>
      <c r="F121" s="219" t="s">
        <v>532</v>
      </c>
      <c r="G121" s="39"/>
      <c r="H121" s="39"/>
      <c r="I121" s="220"/>
      <c r="J121" s="39"/>
      <c r="K121" s="39"/>
      <c r="L121" s="43"/>
      <c r="M121" s="221"/>
      <c r="N121" s="222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129</v>
      </c>
      <c r="AU121" s="16" t="s">
        <v>82</v>
      </c>
    </row>
    <row r="122" s="2" customFormat="1" ht="24.15" customHeight="1">
      <c r="A122" s="37"/>
      <c r="B122" s="38"/>
      <c r="C122" s="223" t="s">
        <v>229</v>
      </c>
      <c r="D122" s="223" t="s">
        <v>117</v>
      </c>
      <c r="E122" s="224" t="s">
        <v>533</v>
      </c>
      <c r="F122" s="225" t="s">
        <v>534</v>
      </c>
      <c r="G122" s="226" t="s">
        <v>203</v>
      </c>
      <c r="H122" s="227">
        <v>19</v>
      </c>
      <c r="I122" s="228"/>
      <c r="J122" s="229">
        <f>ROUND(I122*H122,2)</f>
        <v>0</v>
      </c>
      <c r="K122" s="230"/>
      <c r="L122" s="231"/>
      <c r="M122" s="232" t="s">
        <v>19</v>
      </c>
      <c r="N122" s="233" t="s">
        <v>43</v>
      </c>
      <c r="O122" s="83"/>
      <c r="P122" s="214">
        <f>O122*H122</f>
        <v>0</v>
      </c>
      <c r="Q122" s="214">
        <v>0.00064000000000000005</v>
      </c>
      <c r="R122" s="214">
        <f>Q122*H122</f>
        <v>0.012160000000000001</v>
      </c>
      <c r="S122" s="214">
        <v>0</v>
      </c>
      <c r="T122" s="21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6" t="s">
        <v>155</v>
      </c>
      <c r="AT122" s="216" t="s">
        <v>117</v>
      </c>
      <c r="AU122" s="216" t="s">
        <v>82</v>
      </c>
      <c r="AY122" s="16" t="s">
        <v>120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6" t="s">
        <v>80</v>
      </c>
      <c r="BK122" s="217">
        <f>ROUND(I122*H122,2)</f>
        <v>0</v>
      </c>
      <c r="BL122" s="16" t="s">
        <v>155</v>
      </c>
      <c r="BM122" s="216" t="s">
        <v>535</v>
      </c>
    </row>
    <row r="123" s="2" customFormat="1" ht="37.8" customHeight="1">
      <c r="A123" s="37"/>
      <c r="B123" s="38"/>
      <c r="C123" s="204" t="s">
        <v>234</v>
      </c>
      <c r="D123" s="204" t="s">
        <v>123</v>
      </c>
      <c r="E123" s="205" t="s">
        <v>261</v>
      </c>
      <c r="F123" s="206" t="s">
        <v>262</v>
      </c>
      <c r="G123" s="207" t="s">
        <v>126</v>
      </c>
      <c r="H123" s="208">
        <v>9</v>
      </c>
      <c r="I123" s="209"/>
      <c r="J123" s="210">
        <f>ROUND(I123*H123,2)</f>
        <v>0</v>
      </c>
      <c r="K123" s="211"/>
      <c r="L123" s="43"/>
      <c r="M123" s="212" t="s">
        <v>19</v>
      </c>
      <c r="N123" s="213" t="s">
        <v>43</v>
      </c>
      <c r="O123" s="83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6" t="s">
        <v>127</v>
      </c>
      <c r="AT123" s="216" t="s">
        <v>123</v>
      </c>
      <c r="AU123" s="216" t="s">
        <v>82</v>
      </c>
      <c r="AY123" s="16" t="s">
        <v>120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80</v>
      </c>
      <c r="BK123" s="217">
        <f>ROUND(I123*H123,2)</f>
        <v>0</v>
      </c>
      <c r="BL123" s="16" t="s">
        <v>127</v>
      </c>
      <c r="BM123" s="216" t="s">
        <v>536</v>
      </c>
    </row>
    <row r="124" s="2" customFormat="1">
      <c r="A124" s="37"/>
      <c r="B124" s="38"/>
      <c r="C124" s="39"/>
      <c r="D124" s="218" t="s">
        <v>129</v>
      </c>
      <c r="E124" s="39"/>
      <c r="F124" s="219" t="s">
        <v>264</v>
      </c>
      <c r="G124" s="39"/>
      <c r="H124" s="39"/>
      <c r="I124" s="220"/>
      <c r="J124" s="39"/>
      <c r="K124" s="39"/>
      <c r="L124" s="43"/>
      <c r="M124" s="221"/>
      <c r="N124" s="222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129</v>
      </c>
      <c r="AU124" s="16" t="s">
        <v>82</v>
      </c>
    </row>
    <row r="125" s="2" customFormat="1" ht="24.15" customHeight="1">
      <c r="A125" s="37"/>
      <c r="B125" s="38"/>
      <c r="C125" s="223" t="s">
        <v>238</v>
      </c>
      <c r="D125" s="223" t="s">
        <v>117</v>
      </c>
      <c r="E125" s="224" t="s">
        <v>537</v>
      </c>
      <c r="F125" s="225" t="s">
        <v>538</v>
      </c>
      <c r="G125" s="226" t="s">
        <v>126</v>
      </c>
      <c r="H125" s="227">
        <v>9</v>
      </c>
      <c r="I125" s="228"/>
      <c r="J125" s="229">
        <f>ROUND(I125*H125,2)</f>
        <v>0</v>
      </c>
      <c r="K125" s="230"/>
      <c r="L125" s="231"/>
      <c r="M125" s="232" t="s">
        <v>19</v>
      </c>
      <c r="N125" s="233" t="s">
        <v>43</v>
      </c>
      <c r="O125" s="83"/>
      <c r="P125" s="214">
        <f>O125*H125</f>
        <v>0</v>
      </c>
      <c r="Q125" s="214">
        <v>0.0080999999999999996</v>
      </c>
      <c r="R125" s="214">
        <f>Q125*H125</f>
        <v>0.072899999999999993</v>
      </c>
      <c r="S125" s="214">
        <v>0</v>
      </c>
      <c r="T125" s="21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6" t="s">
        <v>155</v>
      </c>
      <c r="AT125" s="216" t="s">
        <v>117</v>
      </c>
      <c r="AU125" s="216" t="s">
        <v>82</v>
      </c>
      <c r="AY125" s="16" t="s">
        <v>120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6" t="s">
        <v>80</v>
      </c>
      <c r="BK125" s="217">
        <f>ROUND(I125*H125,2)</f>
        <v>0</v>
      </c>
      <c r="BL125" s="16" t="s">
        <v>155</v>
      </c>
      <c r="BM125" s="216" t="s">
        <v>539</v>
      </c>
    </row>
    <row r="126" s="2" customFormat="1" ht="49.05" customHeight="1">
      <c r="A126" s="37"/>
      <c r="B126" s="38"/>
      <c r="C126" s="204" t="s">
        <v>243</v>
      </c>
      <c r="D126" s="204" t="s">
        <v>123</v>
      </c>
      <c r="E126" s="205" t="s">
        <v>273</v>
      </c>
      <c r="F126" s="206" t="s">
        <v>274</v>
      </c>
      <c r="G126" s="207" t="s">
        <v>203</v>
      </c>
      <c r="H126" s="208">
        <v>15</v>
      </c>
      <c r="I126" s="209"/>
      <c r="J126" s="210">
        <f>ROUND(I126*H126,2)</f>
        <v>0</v>
      </c>
      <c r="K126" s="211"/>
      <c r="L126" s="43"/>
      <c r="M126" s="212" t="s">
        <v>19</v>
      </c>
      <c r="N126" s="213" t="s">
        <v>43</v>
      </c>
      <c r="O126" s="83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6" t="s">
        <v>127</v>
      </c>
      <c r="AT126" s="216" t="s">
        <v>123</v>
      </c>
      <c r="AU126" s="216" t="s">
        <v>82</v>
      </c>
      <c r="AY126" s="16" t="s">
        <v>120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6" t="s">
        <v>80</v>
      </c>
      <c r="BK126" s="217">
        <f>ROUND(I126*H126,2)</f>
        <v>0</v>
      </c>
      <c r="BL126" s="16" t="s">
        <v>127</v>
      </c>
      <c r="BM126" s="216" t="s">
        <v>540</v>
      </c>
    </row>
    <row r="127" s="2" customFormat="1">
      <c r="A127" s="37"/>
      <c r="B127" s="38"/>
      <c r="C127" s="39"/>
      <c r="D127" s="218" t="s">
        <v>129</v>
      </c>
      <c r="E127" s="39"/>
      <c r="F127" s="219" t="s">
        <v>276</v>
      </c>
      <c r="G127" s="39"/>
      <c r="H127" s="39"/>
      <c r="I127" s="220"/>
      <c r="J127" s="39"/>
      <c r="K127" s="39"/>
      <c r="L127" s="43"/>
      <c r="M127" s="221"/>
      <c r="N127" s="222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129</v>
      </c>
      <c r="AU127" s="16" t="s">
        <v>82</v>
      </c>
    </row>
    <row r="128" s="2" customFormat="1" ht="16.5" customHeight="1">
      <c r="A128" s="37"/>
      <c r="B128" s="38"/>
      <c r="C128" s="223" t="s">
        <v>247</v>
      </c>
      <c r="D128" s="223" t="s">
        <v>117</v>
      </c>
      <c r="E128" s="224" t="s">
        <v>278</v>
      </c>
      <c r="F128" s="225" t="s">
        <v>279</v>
      </c>
      <c r="G128" s="226" t="s">
        <v>280</v>
      </c>
      <c r="H128" s="227">
        <v>15</v>
      </c>
      <c r="I128" s="228"/>
      <c r="J128" s="229">
        <f>ROUND(I128*H128,2)</f>
        <v>0</v>
      </c>
      <c r="K128" s="230"/>
      <c r="L128" s="231"/>
      <c r="M128" s="232" t="s">
        <v>19</v>
      </c>
      <c r="N128" s="233" t="s">
        <v>43</v>
      </c>
      <c r="O128" s="83"/>
      <c r="P128" s="214">
        <f>O128*H128</f>
        <v>0</v>
      </c>
      <c r="Q128" s="214">
        <v>0.001</v>
      </c>
      <c r="R128" s="214">
        <f>Q128*H128</f>
        <v>0.014999999999999999</v>
      </c>
      <c r="S128" s="214">
        <v>0</v>
      </c>
      <c r="T128" s="21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6" t="s">
        <v>155</v>
      </c>
      <c r="AT128" s="216" t="s">
        <v>117</v>
      </c>
      <c r="AU128" s="216" t="s">
        <v>82</v>
      </c>
      <c r="AY128" s="16" t="s">
        <v>120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6" t="s">
        <v>80</v>
      </c>
      <c r="BK128" s="217">
        <f>ROUND(I128*H128,2)</f>
        <v>0</v>
      </c>
      <c r="BL128" s="16" t="s">
        <v>155</v>
      </c>
      <c r="BM128" s="216" t="s">
        <v>541</v>
      </c>
    </row>
    <row r="129" s="2" customFormat="1" ht="16.5" customHeight="1">
      <c r="A129" s="37"/>
      <c r="B129" s="38"/>
      <c r="C129" s="223" t="s">
        <v>252</v>
      </c>
      <c r="D129" s="223" t="s">
        <v>117</v>
      </c>
      <c r="E129" s="224" t="s">
        <v>283</v>
      </c>
      <c r="F129" s="225" t="s">
        <v>284</v>
      </c>
      <c r="G129" s="226" t="s">
        <v>126</v>
      </c>
      <c r="H129" s="227">
        <v>5</v>
      </c>
      <c r="I129" s="228"/>
      <c r="J129" s="229">
        <f>ROUND(I129*H129,2)</f>
        <v>0</v>
      </c>
      <c r="K129" s="230"/>
      <c r="L129" s="231"/>
      <c r="M129" s="232" t="s">
        <v>19</v>
      </c>
      <c r="N129" s="233" t="s">
        <v>43</v>
      </c>
      <c r="O129" s="83"/>
      <c r="P129" s="214">
        <f>O129*H129</f>
        <v>0</v>
      </c>
      <c r="Q129" s="214">
        <v>0.00016000000000000001</v>
      </c>
      <c r="R129" s="214">
        <f>Q129*H129</f>
        <v>0.00080000000000000004</v>
      </c>
      <c r="S129" s="214">
        <v>0</v>
      </c>
      <c r="T129" s="21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6" t="s">
        <v>155</v>
      </c>
      <c r="AT129" s="216" t="s">
        <v>117</v>
      </c>
      <c r="AU129" s="216" t="s">
        <v>82</v>
      </c>
      <c r="AY129" s="16" t="s">
        <v>120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80</v>
      </c>
      <c r="BK129" s="217">
        <f>ROUND(I129*H129,2)</f>
        <v>0</v>
      </c>
      <c r="BL129" s="16" t="s">
        <v>155</v>
      </c>
      <c r="BM129" s="216" t="s">
        <v>542</v>
      </c>
    </row>
    <row r="130" s="2" customFormat="1" ht="24.15" customHeight="1">
      <c r="A130" s="37"/>
      <c r="B130" s="38"/>
      <c r="C130" s="223" t="s">
        <v>256</v>
      </c>
      <c r="D130" s="223" t="s">
        <v>117</v>
      </c>
      <c r="E130" s="224" t="s">
        <v>287</v>
      </c>
      <c r="F130" s="225" t="s">
        <v>288</v>
      </c>
      <c r="G130" s="226" t="s">
        <v>126</v>
      </c>
      <c r="H130" s="227">
        <v>10</v>
      </c>
      <c r="I130" s="228"/>
      <c r="J130" s="229">
        <f>ROUND(I130*H130,2)</f>
        <v>0</v>
      </c>
      <c r="K130" s="230"/>
      <c r="L130" s="231"/>
      <c r="M130" s="232" t="s">
        <v>19</v>
      </c>
      <c r="N130" s="233" t="s">
        <v>43</v>
      </c>
      <c r="O130" s="83"/>
      <c r="P130" s="214">
        <f>O130*H130</f>
        <v>0</v>
      </c>
      <c r="Q130" s="214">
        <v>0.00069999999999999999</v>
      </c>
      <c r="R130" s="214">
        <f>Q130*H130</f>
        <v>0.0070000000000000001</v>
      </c>
      <c r="S130" s="214">
        <v>0</v>
      </c>
      <c r="T130" s="21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6" t="s">
        <v>155</v>
      </c>
      <c r="AT130" s="216" t="s">
        <v>117</v>
      </c>
      <c r="AU130" s="216" t="s">
        <v>82</v>
      </c>
      <c r="AY130" s="16" t="s">
        <v>120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6" t="s">
        <v>80</v>
      </c>
      <c r="BK130" s="217">
        <f>ROUND(I130*H130,2)</f>
        <v>0</v>
      </c>
      <c r="BL130" s="16" t="s">
        <v>155</v>
      </c>
      <c r="BM130" s="216" t="s">
        <v>543</v>
      </c>
    </row>
    <row r="131" s="2" customFormat="1" ht="33" customHeight="1">
      <c r="A131" s="37"/>
      <c r="B131" s="38"/>
      <c r="C131" s="204" t="s">
        <v>260</v>
      </c>
      <c r="D131" s="204" t="s">
        <v>123</v>
      </c>
      <c r="E131" s="205" t="s">
        <v>291</v>
      </c>
      <c r="F131" s="206" t="s">
        <v>292</v>
      </c>
      <c r="G131" s="207" t="s">
        <v>203</v>
      </c>
      <c r="H131" s="208">
        <v>34</v>
      </c>
      <c r="I131" s="209"/>
      <c r="J131" s="210">
        <f>ROUND(I131*H131,2)</f>
        <v>0</v>
      </c>
      <c r="K131" s="211"/>
      <c r="L131" s="43"/>
      <c r="M131" s="212" t="s">
        <v>19</v>
      </c>
      <c r="N131" s="213" t="s">
        <v>43</v>
      </c>
      <c r="O131" s="83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6" t="s">
        <v>127</v>
      </c>
      <c r="AT131" s="216" t="s">
        <v>123</v>
      </c>
      <c r="AU131" s="216" t="s">
        <v>82</v>
      </c>
      <c r="AY131" s="16" t="s">
        <v>120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80</v>
      </c>
      <c r="BK131" s="217">
        <f>ROUND(I131*H131,2)</f>
        <v>0</v>
      </c>
      <c r="BL131" s="16" t="s">
        <v>127</v>
      </c>
      <c r="BM131" s="216" t="s">
        <v>544</v>
      </c>
    </row>
    <row r="132" s="2" customFormat="1">
      <c r="A132" s="37"/>
      <c r="B132" s="38"/>
      <c r="C132" s="39"/>
      <c r="D132" s="218" t="s">
        <v>129</v>
      </c>
      <c r="E132" s="39"/>
      <c r="F132" s="219" t="s">
        <v>294</v>
      </c>
      <c r="G132" s="39"/>
      <c r="H132" s="39"/>
      <c r="I132" s="220"/>
      <c r="J132" s="39"/>
      <c r="K132" s="39"/>
      <c r="L132" s="43"/>
      <c r="M132" s="221"/>
      <c r="N132" s="222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129</v>
      </c>
      <c r="AU132" s="16" t="s">
        <v>82</v>
      </c>
    </row>
    <row r="133" s="2" customFormat="1" ht="37.8" customHeight="1">
      <c r="A133" s="37"/>
      <c r="B133" s="38"/>
      <c r="C133" s="223" t="s">
        <v>217</v>
      </c>
      <c r="D133" s="223" t="s">
        <v>117</v>
      </c>
      <c r="E133" s="224" t="s">
        <v>296</v>
      </c>
      <c r="F133" s="225" t="s">
        <v>297</v>
      </c>
      <c r="G133" s="226" t="s">
        <v>203</v>
      </c>
      <c r="H133" s="227">
        <v>34</v>
      </c>
      <c r="I133" s="228"/>
      <c r="J133" s="229">
        <f>ROUND(I133*H133,2)</f>
        <v>0</v>
      </c>
      <c r="K133" s="230"/>
      <c r="L133" s="231"/>
      <c r="M133" s="232" t="s">
        <v>19</v>
      </c>
      <c r="N133" s="233" t="s">
        <v>43</v>
      </c>
      <c r="O133" s="83"/>
      <c r="P133" s="214">
        <f>O133*H133</f>
        <v>0</v>
      </c>
      <c r="Q133" s="214">
        <v>0.00059000000000000003</v>
      </c>
      <c r="R133" s="214">
        <f>Q133*H133</f>
        <v>0.020060000000000001</v>
      </c>
      <c r="S133" s="214">
        <v>0</v>
      </c>
      <c r="T133" s="21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6" t="s">
        <v>155</v>
      </c>
      <c r="AT133" s="216" t="s">
        <v>117</v>
      </c>
      <c r="AU133" s="216" t="s">
        <v>82</v>
      </c>
      <c r="AY133" s="16" t="s">
        <v>120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6" t="s">
        <v>80</v>
      </c>
      <c r="BK133" s="217">
        <f>ROUND(I133*H133,2)</f>
        <v>0</v>
      </c>
      <c r="BL133" s="16" t="s">
        <v>155</v>
      </c>
      <c r="BM133" s="216" t="s">
        <v>545</v>
      </c>
    </row>
    <row r="134" s="2" customFormat="1" ht="33" customHeight="1">
      <c r="A134" s="37"/>
      <c r="B134" s="38"/>
      <c r="C134" s="204" t="s">
        <v>268</v>
      </c>
      <c r="D134" s="204" t="s">
        <v>123</v>
      </c>
      <c r="E134" s="205" t="s">
        <v>300</v>
      </c>
      <c r="F134" s="206" t="s">
        <v>301</v>
      </c>
      <c r="G134" s="207" t="s">
        <v>126</v>
      </c>
      <c r="H134" s="208">
        <v>48</v>
      </c>
      <c r="I134" s="209"/>
      <c r="J134" s="210">
        <f>ROUND(I134*H134,2)</f>
        <v>0</v>
      </c>
      <c r="K134" s="211"/>
      <c r="L134" s="43"/>
      <c r="M134" s="212" t="s">
        <v>19</v>
      </c>
      <c r="N134" s="213" t="s">
        <v>43</v>
      </c>
      <c r="O134" s="83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6" t="s">
        <v>127</v>
      </c>
      <c r="AT134" s="216" t="s">
        <v>123</v>
      </c>
      <c r="AU134" s="216" t="s">
        <v>82</v>
      </c>
      <c r="AY134" s="16" t="s">
        <v>120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6" t="s">
        <v>80</v>
      </c>
      <c r="BK134" s="217">
        <f>ROUND(I134*H134,2)</f>
        <v>0</v>
      </c>
      <c r="BL134" s="16" t="s">
        <v>127</v>
      </c>
      <c r="BM134" s="216" t="s">
        <v>546</v>
      </c>
    </row>
    <row r="135" s="2" customFormat="1">
      <c r="A135" s="37"/>
      <c r="B135" s="38"/>
      <c r="C135" s="39"/>
      <c r="D135" s="218" t="s">
        <v>129</v>
      </c>
      <c r="E135" s="39"/>
      <c r="F135" s="219" t="s">
        <v>303</v>
      </c>
      <c r="G135" s="39"/>
      <c r="H135" s="39"/>
      <c r="I135" s="220"/>
      <c r="J135" s="39"/>
      <c r="K135" s="39"/>
      <c r="L135" s="43"/>
      <c r="M135" s="221"/>
      <c r="N135" s="222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129</v>
      </c>
      <c r="AU135" s="16" t="s">
        <v>82</v>
      </c>
    </row>
    <row r="136" s="2" customFormat="1" ht="33" customHeight="1">
      <c r="A136" s="37"/>
      <c r="B136" s="38"/>
      <c r="C136" s="204" t="s">
        <v>272</v>
      </c>
      <c r="D136" s="204" t="s">
        <v>123</v>
      </c>
      <c r="E136" s="205" t="s">
        <v>305</v>
      </c>
      <c r="F136" s="206" t="s">
        <v>306</v>
      </c>
      <c r="G136" s="207" t="s">
        <v>126</v>
      </c>
      <c r="H136" s="208">
        <v>52</v>
      </c>
      <c r="I136" s="209"/>
      <c r="J136" s="210">
        <f>ROUND(I136*H136,2)</f>
        <v>0</v>
      </c>
      <c r="K136" s="211"/>
      <c r="L136" s="43"/>
      <c r="M136" s="212" t="s">
        <v>19</v>
      </c>
      <c r="N136" s="213" t="s">
        <v>43</v>
      </c>
      <c r="O136" s="83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6" t="s">
        <v>127</v>
      </c>
      <c r="AT136" s="216" t="s">
        <v>123</v>
      </c>
      <c r="AU136" s="216" t="s">
        <v>82</v>
      </c>
      <c r="AY136" s="16" t="s">
        <v>120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6" t="s">
        <v>80</v>
      </c>
      <c r="BK136" s="217">
        <f>ROUND(I136*H136,2)</f>
        <v>0</v>
      </c>
      <c r="BL136" s="16" t="s">
        <v>127</v>
      </c>
      <c r="BM136" s="216" t="s">
        <v>547</v>
      </c>
    </row>
    <row r="137" s="2" customFormat="1">
      <c r="A137" s="37"/>
      <c r="B137" s="38"/>
      <c r="C137" s="39"/>
      <c r="D137" s="218" t="s">
        <v>129</v>
      </c>
      <c r="E137" s="39"/>
      <c r="F137" s="219" t="s">
        <v>308</v>
      </c>
      <c r="G137" s="39"/>
      <c r="H137" s="39"/>
      <c r="I137" s="220"/>
      <c r="J137" s="39"/>
      <c r="K137" s="39"/>
      <c r="L137" s="43"/>
      <c r="M137" s="221"/>
      <c r="N137" s="222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129</v>
      </c>
      <c r="AU137" s="16" t="s">
        <v>82</v>
      </c>
    </row>
    <row r="138" s="2" customFormat="1" ht="33" customHeight="1">
      <c r="A138" s="37"/>
      <c r="B138" s="38"/>
      <c r="C138" s="204" t="s">
        <v>277</v>
      </c>
      <c r="D138" s="204" t="s">
        <v>123</v>
      </c>
      <c r="E138" s="205" t="s">
        <v>310</v>
      </c>
      <c r="F138" s="206" t="s">
        <v>311</v>
      </c>
      <c r="G138" s="207" t="s">
        <v>126</v>
      </c>
      <c r="H138" s="208">
        <v>6</v>
      </c>
      <c r="I138" s="209"/>
      <c r="J138" s="210">
        <f>ROUND(I138*H138,2)</f>
        <v>0</v>
      </c>
      <c r="K138" s="211"/>
      <c r="L138" s="43"/>
      <c r="M138" s="212" t="s">
        <v>19</v>
      </c>
      <c r="N138" s="213" t="s">
        <v>43</v>
      </c>
      <c r="O138" s="83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6" t="s">
        <v>127</v>
      </c>
      <c r="AT138" s="216" t="s">
        <v>123</v>
      </c>
      <c r="AU138" s="216" t="s">
        <v>82</v>
      </c>
      <c r="AY138" s="16" t="s">
        <v>120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80</v>
      </c>
      <c r="BK138" s="217">
        <f>ROUND(I138*H138,2)</f>
        <v>0</v>
      </c>
      <c r="BL138" s="16" t="s">
        <v>127</v>
      </c>
      <c r="BM138" s="216" t="s">
        <v>548</v>
      </c>
    </row>
    <row r="139" s="2" customFormat="1">
      <c r="A139" s="37"/>
      <c r="B139" s="38"/>
      <c r="C139" s="39"/>
      <c r="D139" s="218" t="s">
        <v>129</v>
      </c>
      <c r="E139" s="39"/>
      <c r="F139" s="219" t="s">
        <v>313</v>
      </c>
      <c r="G139" s="39"/>
      <c r="H139" s="39"/>
      <c r="I139" s="220"/>
      <c r="J139" s="39"/>
      <c r="K139" s="39"/>
      <c r="L139" s="43"/>
      <c r="M139" s="221"/>
      <c r="N139" s="222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129</v>
      </c>
      <c r="AU139" s="16" t="s">
        <v>82</v>
      </c>
    </row>
    <row r="140" s="2" customFormat="1" ht="24.15" customHeight="1">
      <c r="A140" s="37"/>
      <c r="B140" s="38"/>
      <c r="C140" s="204" t="s">
        <v>282</v>
      </c>
      <c r="D140" s="204" t="s">
        <v>123</v>
      </c>
      <c r="E140" s="205" t="s">
        <v>315</v>
      </c>
      <c r="F140" s="206" t="s">
        <v>316</v>
      </c>
      <c r="G140" s="207" t="s">
        <v>126</v>
      </c>
      <c r="H140" s="208">
        <v>5</v>
      </c>
      <c r="I140" s="209"/>
      <c r="J140" s="210">
        <f>ROUND(I140*H140,2)</f>
        <v>0</v>
      </c>
      <c r="K140" s="211"/>
      <c r="L140" s="43"/>
      <c r="M140" s="212" t="s">
        <v>19</v>
      </c>
      <c r="N140" s="213" t="s">
        <v>43</v>
      </c>
      <c r="O140" s="83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6" t="s">
        <v>127</v>
      </c>
      <c r="AT140" s="216" t="s">
        <v>123</v>
      </c>
      <c r="AU140" s="216" t="s">
        <v>82</v>
      </c>
      <c r="AY140" s="16" t="s">
        <v>120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6" t="s">
        <v>80</v>
      </c>
      <c r="BK140" s="217">
        <f>ROUND(I140*H140,2)</f>
        <v>0</v>
      </c>
      <c r="BL140" s="16" t="s">
        <v>127</v>
      </c>
      <c r="BM140" s="216" t="s">
        <v>549</v>
      </c>
    </row>
    <row r="141" s="2" customFormat="1">
      <c r="A141" s="37"/>
      <c r="B141" s="38"/>
      <c r="C141" s="39"/>
      <c r="D141" s="218" t="s">
        <v>129</v>
      </c>
      <c r="E141" s="39"/>
      <c r="F141" s="219" t="s">
        <v>318</v>
      </c>
      <c r="G141" s="39"/>
      <c r="H141" s="39"/>
      <c r="I141" s="220"/>
      <c r="J141" s="39"/>
      <c r="K141" s="39"/>
      <c r="L141" s="43"/>
      <c r="M141" s="221"/>
      <c r="N141" s="222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129</v>
      </c>
      <c r="AU141" s="16" t="s">
        <v>82</v>
      </c>
    </row>
    <row r="142" s="2" customFormat="1" ht="24.15" customHeight="1">
      <c r="A142" s="37"/>
      <c r="B142" s="38"/>
      <c r="C142" s="204" t="s">
        <v>286</v>
      </c>
      <c r="D142" s="204" t="s">
        <v>123</v>
      </c>
      <c r="E142" s="205" t="s">
        <v>550</v>
      </c>
      <c r="F142" s="206" t="s">
        <v>551</v>
      </c>
      <c r="G142" s="207" t="s">
        <v>126</v>
      </c>
      <c r="H142" s="208">
        <v>4</v>
      </c>
      <c r="I142" s="209"/>
      <c r="J142" s="210">
        <f>ROUND(I142*H142,2)</f>
        <v>0</v>
      </c>
      <c r="K142" s="211"/>
      <c r="L142" s="43"/>
      <c r="M142" s="212" t="s">
        <v>19</v>
      </c>
      <c r="N142" s="213" t="s">
        <v>43</v>
      </c>
      <c r="O142" s="83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6" t="s">
        <v>127</v>
      </c>
      <c r="AT142" s="216" t="s">
        <v>123</v>
      </c>
      <c r="AU142" s="216" t="s">
        <v>82</v>
      </c>
      <c r="AY142" s="16" t="s">
        <v>120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6" t="s">
        <v>80</v>
      </c>
      <c r="BK142" s="217">
        <f>ROUND(I142*H142,2)</f>
        <v>0</v>
      </c>
      <c r="BL142" s="16" t="s">
        <v>127</v>
      </c>
      <c r="BM142" s="216" t="s">
        <v>552</v>
      </c>
    </row>
    <row r="143" s="2" customFormat="1">
      <c r="A143" s="37"/>
      <c r="B143" s="38"/>
      <c r="C143" s="39"/>
      <c r="D143" s="218" t="s">
        <v>129</v>
      </c>
      <c r="E143" s="39"/>
      <c r="F143" s="219" t="s">
        <v>553</v>
      </c>
      <c r="G143" s="39"/>
      <c r="H143" s="39"/>
      <c r="I143" s="220"/>
      <c r="J143" s="39"/>
      <c r="K143" s="39"/>
      <c r="L143" s="43"/>
      <c r="M143" s="221"/>
      <c r="N143" s="222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129</v>
      </c>
      <c r="AU143" s="16" t="s">
        <v>82</v>
      </c>
    </row>
    <row r="144" s="2" customFormat="1" ht="24.15" customHeight="1">
      <c r="A144" s="37"/>
      <c r="B144" s="38"/>
      <c r="C144" s="204" t="s">
        <v>290</v>
      </c>
      <c r="D144" s="204" t="s">
        <v>123</v>
      </c>
      <c r="E144" s="205" t="s">
        <v>554</v>
      </c>
      <c r="F144" s="206" t="s">
        <v>555</v>
      </c>
      <c r="G144" s="207" t="s">
        <v>126</v>
      </c>
      <c r="H144" s="208">
        <v>1</v>
      </c>
      <c r="I144" s="209"/>
      <c r="J144" s="210">
        <f>ROUND(I144*H144,2)</f>
        <v>0</v>
      </c>
      <c r="K144" s="211"/>
      <c r="L144" s="43"/>
      <c r="M144" s="212" t="s">
        <v>19</v>
      </c>
      <c r="N144" s="213" t="s">
        <v>43</v>
      </c>
      <c r="O144" s="83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6" t="s">
        <v>127</v>
      </c>
      <c r="AT144" s="216" t="s">
        <v>123</v>
      </c>
      <c r="AU144" s="216" t="s">
        <v>82</v>
      </c>
      <c r="AY144" s="16" t="s">
        <v>120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6" t="s">
        <v>80</v>
      </c>
      <c r="BK144" s="217">
        <f>ROUND(I144*H144,2)</f>
        <v>0</v>
      </c>
      <c r="BL144" s="16" t="s">
        <v>127</v>
      </c>
      <c r="BM144" s="216" t="s">
        <v>556</v>
      </c>
    </row>
    <row r="145" s="2" customFormat="1">
      <c r="A145" s="37"/>
      <c r="B145" s="38"/>
      <c r="C145" s="39"/>
      <c r="D145" s="218" t="s">
        <v>129</v>
      </c>
      <c r="E145" s="39"/>
      <c r="F145" s="219" t="s">
        <v>557</v>
      </c>
      <c r="G145" s="39"/>
      <c r="H145" s="39"/>
      <c r="I145" s="220"/>
      <c r="J145" s="39"/>
      <c r="K145" s="39"/>
      <c r="L145" s="43"/>
      <c r="M145" s="221"/>
      <c r="N145" s="222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129</v>
      </c>
      <c r="AU145" s="16" t="s">
        <v>82</v>
      </c>
    </row>
    <row r="146" s="2" customFormat="1" ht="16.5" customHeight="1">
      <c r="A146" s="37"/>
      <c r="B146" s="38"/>
      <c r="C146" s="204" t="s">
        <v>295</v>
      </c>
      <c r="D146" s="204" t="s">
        <v>123</v>
      </c>
      <c r="E146" s="205" t="s">
        <v>558</v>
      </c>
      <c r="F146" s="206" t="s">
        <v>559</v>
      </c>
      <c r="G146" s="207" t="s">
        <v>126</v>
      </c>
      <c r="H146" s="208">
        <v>5</v>
      </c>
      <c r="I146" s="209"/>
      <c r="J146" s="210">
        <f>ROUND(I146*H146,2)</f>
        <v>0</v>
      </c>
      <c r="K146" s="211"/>
      <c r="L146" s="43"/>
      <c r="M146" s="212" t="s">
        <v>19</v>
      </c>
      <c r="N146" s="213" t="s">
        <v>43</v>
      </c>
      <c r="O146" s="83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6" t="s">
        <v>127</v>
      </c>
      <c r="AT146" s="216" t="s">
        <v>123</v>
      </c>
      <c r="AU146" s="216" t="s">
        <v>82</v>
      </c>
      <c r="AY146" s="16" t="s">
        <v>120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80</v>
      </c>
      <c r="BK146" s="217">
        <f>ROUND(I146*H146,2)</f>
        <v>0</v>
      </c>
      <c r="BL146" s="16" t="s">
        <v>127</v>
      </c>
      <c r="BM146" s="216" t="s">
        <v>560</v>
      </c>
    </row>
    <row r="147" s="2" customFormat="1">
      <c r="A147" s="37"/>
      <c r="B147" s="38"/>
      <c r="C147" s="39"/>
      <c r="D147" s="218" t="s">
        <v>129</v>
      </c>
      <c r="E147" s="39"/>
      <c r="F147" s="219" t="s">
        <v>561</v>
      </c>
      <c r="G147" s="39"/>
      <c r="H147" s="39"/>
      <c r="I147" s="220"/>
      <c r="J147" s="39"/>
      <c r="K147" s="39"/>
      <c r="L147" s="43"/>
      <c r="M147" s="221"/>
      <c r="N147" s="222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129</v>
      </c>
      <c r="AU147" s="16" t="s">
        <v>82</v>
      </c>
    </row>
    <row r="148" s="2" customFormat="1" ht="21.75" customHeight="1">
      <c r="A148" s="37"/>
      <c r="B148" s="38"/>
      <c r="C148" s="204" t="s">
        <v>299</v>
      </c>
      <c r="D148" s="204" t="s">
        <v>123</v>
      </c>
      <c r="E148" s="205" t="s">
        <v>320</v>
      </c>
      <c r="F148" s="206" t="s">
        <v>321</v>
      </c>
      <c r="G148" s="207" t="s">
        <v>126</v>
      </c>
      <c r="H148" s="208">
        <v>5</v>
      </c>
      <c r="I148" s="209"/>
      <c r="J148" s="210">
        <f>ROUND(I148*H148,2)</f>
        <v>0</v>
      </c>
      <c r="K148" s="211"/>
      <c r="L148" s="43"/>
      <c r="M148" s="212" t="s">
        <v>19</v>
      </c>
      <c r="N148" s="213" t="s">
        <v>43</v>
      </c>
      <c r="O148" s="83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6" t="s">
        <v>127</v>
      </c>
      <c r="AT148" s="216" t="s">
        <v>123</v>
      </c>
      <c r="AU148" s="216" t="s">
        <v>82</v>
      </c>
      <c r="AY148" s="16" t="s">
        <v>120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6" t="s">
        <v>80</v>
      </c>
      <c r="BK148" s="217">
        <f>ROUND(I148*H148,2)</f>
        <v>0</v>
      </c>
      <c r="BL148" s="16" t="s">
        <v>127</v>
      </c>
      <c r="BM148" s="216" t="s">
        <v>562</v>
      </c>
    </row>
    <row r="149" s="2" customFormat="1">
      <c r="A149" s="37"/>
      <c r="B149" s="38"/>
      <c r="C149" s="39"/>
      <c r="D149" s="218" t="s">
        <v>129</v>
      </c>
      <c r="E149" s="39"/>
      <c r="F149" s="219" t="s">
        <v>323</v>
      </c>
      <c r="G149" s="39"/>
      <c r="H149" s="39"/>
      <c r="I149" s="220"/>
      <c r="J149" s="39"/>
      <c r="K149" s="39"/>
      <c r="L149" s="43"/>
      <c r="M149" s="221"/>
      <c r="N149" s="222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129</v>
      </c>
      <c r="AU149" s="16" t="s">
        <v>82</v>
      </c>
    </row>
    <row r="150" s="2" customFormat="1" ht="24.15" customHeight="1">
      <c r="A150" s="37"/>
      <c r="B150" s="38"/>
      <c r="C150" s="204" t="s">
        <v>304</v>
      </c>
      <c r="D150" s="204" t="s">
        <v>123</v>
      </c>
      <c r="E150" s="205" t="s">
        <v>330</v>
      </c>
      <c r="F150" s="206" t="s">
        <v>331</v>
      </c>
      <c r="G150" s="207" t="s">
        <v>126</v>
      </c>
      <c r="H150" s="208">
        <v>36</v>
      </c>
      <c r="I150" s="209"/>
      <c r="J150" s="210">
        <f>ROUND(I150*H150,2)</f>
        <v>0</v>
      </c>
      <c r="K150" s="211"/>
      <c r="L150" s="43"/>
      <c r="M150" s="212" t="s">
        <v>19</v>
      </c>
      <c r="N150" s="213" t="s">
        <v>43</v>
      </c>
      <c r="O150" s="83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6" t="s">
        <v>127</v>
      </c>
      <c r="AT150" s="216" t="s">
        <v>123</v>
      </c>
      <c r="AU150" s="216" t="s">
        <v>82</v>
      </c>
      <c r="AY150" s="16" t="s">
        <v>120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6" t="s">
        <v>80</v>
      </c>
      <c r="BK150" s="217">
        <f>ROUND(I150*H150,2)</f>
        <v>0</v>
      </c>
      <c r="BL150" s="16" t="s">
        <v>127</v>
      </c>
      <c r="BM150" s="216" t="s">
        <v>563</v>
      </c>
    </row>
    <row r="151" s="2" customFormat="1">
      <c r="A151" s="37"/>
      <c r="B151" s="38"/>
      <c r="C151" s="39"/>
      <c r="D151" s="218" t="s">
        <v>129</v>
      </c>
      <c r="E151" s="39"/>
      <c r="F151" s="219" t="s">
        <v>333</v>
      </c>
      <c r="G151" s="39"/>
      <c r="H151" s="39"/>
      <c r="I151" s="220"/>
      <c r="J151" s="39"/>
      <c r="K151" s="39"/>
      <c r="L151" s="43"/>
      <c r="M151" s="221"/>
      <c r="N151" s="222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129</v>
      </c>
      <c r="AU151" s="16" t="s">
        <v>82</v>
      </c>
    </row>
    <row r="152" s="2" customFormat="1" ht="24.15" customHeight="1">
      <c r="A152" s="37"/>
      <c r="B152" s="38"/>
      <c r="C152" s="204" t="s">
        <v>309</v>
      </c>
      <c r="D152" s="204" t="s">
        <v>123</v>
      </c>
      <c r="E152" s="205" t="s">
        <v>335</v>
      </c>
      <c r="F152" s="206" t="s">
        <v>336</v>
      </c>
      <c r="G152" s="207" t="s">
        <v>126</v>
      </c>
      <c r="H152" s="208">
        <v>52</v>
      </c>
      <c r="I152" s="209"/>
      <c r="J152" s="210">
        <f>ROUND(I152*H152,2)</f>
        <v>0</v>
      </c>
      <c r="K152" s="211"/>
      <c r="L152" s="43"/>
      <c r="M152" s="212" t="s">
        <v>19</v>
      </c>
      <c r="N152" s="213" t="s">
        <v>43</v>
      </c>
      <c r="O152" s="83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6" t="s">
        <v>127</v>
      </c>
      <c r="AT152" s="216" t="s">
        <v>123</v>
      </c>
      <c r="AU152" s="216" t="s">
        <v>82</v>
      </c>
      <c r="AY152" s="16" t="s">
        <v>120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6" t="s">
        <v>80</v>
      </c>
      <c r="BK152" s="217">
        <f>ROUND(I152*H152,2)</f>
        <v>0</v>
      </c>
      <c r="BL152" s="16" t="s">
        <v>127</v>
      </c>
      <c r="BM152" s="216" t="s">
        <v>564</v>
      </c>
    </row>
    <row r="153" s="2" customFormat="1">
      <c r="A153" s="37"/>
      <c r="B153" s="38"/>
      <c r="C153" s="39"/>
      <c r="D153" s="218" t="s">
        <v>129</v>
      </c>
      <c r="E153" s="39"/>
      <c r="F153" s="219" t="s">
        <v>338</v>
      </c>
      <c r="G153" s="39"/>
      <c r="H153" s="39"/>
      <c r="I153" s="220"/>
      <c r="J153" s="39"/>
      <c r="K153" s="39"/>
      <c r="L153" s="43"/>
      <c r="M153" s="221"/>
      <c r="N153" s="222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129</v>
      </c>
      <c r="AU153" s="16" t="s">
        <v>82</v>
      </c>
    </row>
    <row r="154" s="2" customFormat="1" ht="44.25" customHeight="1">
      <c r="A154" s="37"/>
      <c r="B154" s="38"/>
      <c r="C154" s="204" t="s">
        <v>314</v>
      </c>
      <c r="D154" s="204" t="s">
        <v>123</v>
      </c>
      <c r="E154" s="205" t="s">
        <v>340</v>
      </c>
      <c r="F154" s="206" t="s">
        <v>341</v>
      </c>
      <c r="G154" s="207" t="s">
        <v>203</v>
      </c>
      <c r="H154" s="208">
        <v>60</v>
      </c>
      <c r="I154" s="209"/>
      <c r="J154" s="210">
        <f>ROUND(I154*H154,2)</f>
        <v>0</v>
      </c>
      <c r="K154" s="211"/>
      <c r="L154" s="43"/>
      <c r="M154" s="212" t="s">
        <v>19</v>
      </c>
      <c r="N154" s="213" t="s">
        <v>43</v>
      </c>
      <c r="O154" s="83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6" t="s">
        <v>127</v>
      </c>
      <c r="AT154" s="216" t="s">
        <v>123</v>
      </c>
      <c r="AU154" s="216" t="s">
        <v>82</v>
      </c>
      <c r="AY154" s="16" t="s">
        <v>120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6" t="s">
        <v>80</v>
      </c>
      <c r="BK154" s="217">
        <f>ROUND(I154*H154,2)</f>
        <v>0</v>
      </c>
      <c r="BL154" s="16" t="s">
        <v>127</v>
      </c>
      <c r="BM154" s="216" t="s">
        <v>565</v>
      </c>
    </row>
    <row r="155" s="2" customFormat="1">
      <c r="A155" s="37"/>
      <c r="B155" s="38"/>
      <c r="C155" s="39"/>
      <c r="D155" s="218" t="s">
        <v>129</v>
      </c>
      <c r="E155" s="39"/>
      <c r="F155" s="219" t="s">
        <v>343</v>
      </c>
      <c r="G155" s="39"/>
      <c r="H155" s="39"/>
      <c r="I155" s="220"/>
      <c r="J155" s="39"/>
      <c r="K155" s="39"/>
      <c r="L155" s="43"/>
      <c r="M155" s="221"/>
      <c r="N155" s="222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129</v>
      </c>
      <c r="AU155" s="16" t="s">
        <v>82</v>
      </c>
    </row>
    <row r="156" s="2" customFormat="1" ht="37.8" customHeight="1">
      <c r="A156" s="37"/>
      <c r="B156" s="38"/>
      <c r="C156" s="204" t="s">
        <v>319</v>
      </c>
      <c r="D156" s="204" t="s">
        <v>123</v>
      </c>
      <c r="E156" s="205" t="s">
        <v>566</v>
      </c>
      <c r="F156" s="206" t="s">
        <v>567</v>
      </c>
      <c r="G156" s="207" t="s">
        <v>126</v>
      </c>
      <c r="H156" s="208">
        <v>1</v>
      </c>
      <c r="I156" s="209"/>
      <c r="J156" s="210">
        <f>ROUND(I156*H156,2)</f>
        <v>0</v>
      </c>
      <c r="K156" s="211"/>
      <c r="L156" s="43"/>
      <c r="M156" s="212" t="s">
        <v>19</v>
      </c>
      <c r="N156" s="213" t="s">
        <v>43</v>
      </c>
      <c r="O156" s="83"/>
      <c r="P156" s="214">
        <f>O156*H156</f>
        <v>0</v>
      </c>
      <c r="Q156" s="214">
        <v>0.23974999999999999</v>
      </c>
      <c r="R156" s="214">
        <f>Q156*H156</f>
        <v>0.23974999999999999</v>
      </c>
      <c r="S156" s="214">
        <v>0</v>
      </c>
      <c r="T156" s="21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6" t="s">
        <v>127</v>
      </c>
      <c r="AT156" s="216" t="s">
        <v>123</v>
      </c>
      <c r="AU156" s="216" t="s">
        <v>82</v>
      </c>
      <c r="AY156" s="16" t="s">
        <v>120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6" t="s">
        <v>80</v>
      </c>
      <c r="BK156" s="217">
        <f>ROUND(I156*H156,2)</f>
        <v>0</v>
      </c>
      <c r="BL156" s="16" t="s">
        <v>127</v>
      </c>
      <c r="BM156" s="216" t="s">
        <v>568</v>
      </c>
    </row>
    <row r="157" s="2" customFormat="1">
      <c r="A157" s="37"/>
      <c r="B157" s="38"/>
      <c r="C157" s="39"/>
      <c r="D157" s="218" t="s">
        <v>129</v>
      </c>
      <c r="E157" s="39"/>
      <c r="F157" s="219" t="s">
        <v>569</v>
      </c>
      <c r="G157" s="39"/>
      <c r="H157" s="39"/>
      <c r="I157" s="220"/>
      <c r="J157" s="39"/>
      <c r="K157" s="39"/>
      <c r="L157" s="43"/>
      <c r="M157" s="221"/>
      <c r="N157" s="222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129</v>
      </c>
      <c r="AU157" s="16" t="s">
        <v>82</v>
      </c>
    </row>
    <row r="158" s="2" customFormat="1" ht="55.5" customHeight="1">
      <c r="A158" s="37"/>
      <c r="B158" s="38"/>
      <c r="C158" s="223" t="s">
        <v>324</v>
      </c>
      <c r="D158" s="223" t="s">
        <v>117</v>
      </c>
      <c r="E158" s="224" t="s">
        <v>570</v>
      </c>
      <c r="F158" s="225" t="s">
        <v>571</v>
      </c>
      <c r="G158" s="226" t="s">
        <v>126</v>
      </c>
      <c r="H158" s="227">
        <v>1</v>
      </c>
      <c r="I158" s="228"/>
      <c r="J158" s="229">
        <f>ROUND(I158*H158,2)</f>
        <v>0</v>
      </c>
      <c r="K158" s="230"/>
      <c r="L158" s="231"/>
      <c r="M158" s="232" t="s">
        <v>19</v>
      </c>
      <c r="N158" s="233" t="s">
        <v>43</v>
      </c>
      <c r="O158" s="83"/>
      <c r="P158" s="214">
        <f>O158*H158</f>
        <v>0</v>
      </c>
      <c r="Q158" s="214">
        <v>0.0070000000000000001</v>
      </c>
      <c r="R158" s="214">
        <f>Q158*H158</f>
        <v>0.0070000000000000001</v>
      </c>
      <c r="S158" s="214">
        <v>0</v>
      </c>
      <c r="T158" s="21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6" t="s">
        <v>155</v>
      </c>
      <c r="AT158" s="216" t="s">
        <v>117</v>
      </c>
      <c r="AU158" s="216" t="s">
        <v>82</v>
      </c>
      <c r="AY158" s="16" t="s">
        <v>120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6" t="s">
        <v>80</v>
      </c>
      <c r="BK158" s="217">
        <f>ROUND(I158*H158,2)</f>
        <v>0</v>
      </c>
      <c r="BL158" s="16" t="s">
        <v>155</v>
      </c>
      <c r="BM158" s="216" t="s">
        <v>572</v>
      </c>
    </row>
    <row r="159" s="2" customFormat="1" ht="16.5" customHeight="1">
      <c r="A159" s="37"/>
      <c r="B159" s="38"/>
      <c r="C159" s="223" t="s">
        <v>329</v>
      </c>
      <c r="D159" s="223" t="s">
        <v>117</v>
      </c>
      <c r="E159" s="224" t="s">
        <v>345</v>
      </c>
      <c r="F159" s="225" t="s">
        <v>346</v>
      </c>
      <c r="G159" s="226" t="s">
        <v>347</v>
      </c>
      <c r="H159" s="227">
        <v>1</v>
      </c>
      <c r="I159" s="228"/>
      <c r="J159" s="229">
        <f>ROUND(I159*H159,2)</f>
        <v>0</v>
      </c>
      <c r="K159" s="230"/>
      <c r="L159" s="231"/>
      <c r="M159" s="232" t="s">
        <v>19</v>
      </c>
      <c r="N159" s="233" t="s">
        <v>43</v>
      </c>
      <c r="O159" s="83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6" t="s">
        <v>134</v>
      </c>
      <c r="AT159" s="216" t="s">
        <v>117</v>
      </c>
      <c r="AU159" s="216" t="s">
        <v>82</v>
      </c>
      <c r="AY159" s="16" t="s">
        <v>120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6" t="s">
        <v>80</v>
      </c>
      <c r="BK159" s="217">
        <f>ROUND(I159*H159,2)</f>
        <v>0</v>
      </c>
      <c r="BL159" s="16" t="s">
        <v>127</v>
      </c>
      <c r="BM159" s="216" t="s">
        <v>573</v>
      </c>
    </row>
    <row r="160" s="12" customFormat="1" ht="22.8" customHeight="1">
      <c r="A160" s="12"/>
      <c r="B160" s="188"/>
      <c r="C160" s="189"/>
      <c r="D160" s="190" t="s">
        <v>71</v>
      </c>
      <c r="E160" s="202" t="s">
        <v>349</v>
      </c>
      <c r="F160" s="202" t="s">
        <v>350</v>
      </c>
      <c r="G160" s="189"/>
      <c r="H160" s="189"/>
      <c r="I160" s="192"/>
      <c r="J160" s="203">
        <f>BK160</f>
        <v>0</v>
      </c>
      <c r="K160" s="189"/>
      <c r="L160" s="194"/>
      <c r="M160" s="195"/>
      <c r="N160" s="196"/>
      <c r="O160" s="196"/>
      <c r="P160" s="197">
        <f>SUM(P161:P202)</f>
        <v>0</v>
      </c>
      <c r="Q160" s="196"/>
      <c r="R160" s="197">
        <f>SUM(R161:R202)</f>
        <v>0.008320000000000001</v>
      </c>
      <c r="S160" s="196"/>
      <c r="T160" s="198">
        <f>SUM(T161:T202)</f>
        <v>19.575000000000003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9" t="s">
        <v>119</v>
      </c>
      <c r="AT160" s="200" t="s">
        <v>71</v>
      </c>
      <c r="AU160" s="200" t="s">
        <v>80</v>
      </c>
      <c r="AY160" s="199" t="s">
        <v>120</v>
      </c>
      <c r="BK160" s="201">
        <f>SUM(BK161:BK202)</f>
        <v>0</v>
      </c>
    </row>
    <row r="161" s="2" customFormat="1" ht="49.05" customHeight="1">
      <c r="A161" s="37"/>
      <c r="B161" s="38"/>
      <c r="C161" s="204" t="s">
        <v>334</v>
      </c>
      <c r="D161" s="204" t="s">
        <v>123</v>
      </c>
      <c r="E161" s="205" t="s">
        <v>352</v>
      </c>
      <c r="F161" s="206" t="s">
        <v>353</v>
      </c>
      <c r="G161" s="207" t="s">
        <v>354</v>
      </c>
      <c r="H161" s="208">
        <v>7.5599999999999996</v>
      </c>
      <c r="I161" s="209"/>
      <c r="J161" s="210">
        <f>ROUND(I161*H161,2)</f>
        <v>0</v>
      </c>
      <c r="K161" s="211"/>
      <c r="L161" s="43"/>
      <c r="M161" s="212" t="s">
        <v>19</v>
      </c>
      <c r="N161" s="213" t="s">
        <v>43</v>
      </c>
      <c r="O161" s="83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6" t="s">
        <v>127</v>
      </c>
      <c r="AT161" s="216" t="s">
        <v>123</v>
      </c>
      <c r="AU161" s="216" t="s">
        <v>82</v>
      </c>
      <c r="AY161" s="16" t="s">
        <v>120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6" t="s">
        <v>80</v>
      </c>
      <c r="BK161" s="217">
        <f>ROUND(I161*H161,2)</f>
        <v>0</v>
      </c>
      <c r="BL161" s="16" t="s">
        <v>127</v>
      </c>
      <c r="BM161" s="216" t="s">
        <v>574</v>
      </c>
    </row>
    <row r="162" s="2" customFormat="1">
      <c r="A162" s="37"/>
      <c r="B162" s="38"/>
      <c r="C162" s="39"/>
      <c r="D162" s="218" t="s">
        <v>129</v>
      </c>
      <c r="E162" s="39"/>
      <c r="F162" s="219" t="s">
        <v>356</v>
      </c>
      <c r="G162" s="39"/>
      <c r="H162" s="39"/>
      <c r="I162" s="220"/>
      <c r="J162" s="39"/>
      <c r="K162" s="39"/>
      <c r="L162" s="43"/>
      <c r="M162" s="221"/>
      <c r="N162" s="222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129</v>
      </c>
      <c r="AU162" s="16" t="s">
        <v>82</v>
      </c>
    </row>
    <row r="163" s="2" customFormat="1" ht="49.05" customHeight="1">
      <c r="A163" s="37"/>
      <c r="B163" s="38"/>
      <c r="C163" s="204" t="s">
        <v>339</v>
      </c>
      <c r="D163" s="204" t="s">
        <v>123</v>
      </c>
      <c r="E163" s="205" t="s">
        <v>358</v>
      </c>
      <c r="F163" s="206" t="s">
        <v>359</v>
      </c>
      <c r="G163" s="207" t="s">
        <v>354</v>
      </c>
      <c r="H163" s="208">
        <v>7.8849999999999998</v>
      </c>
      <c r="I163" s="209"/>
      <c r="J163" s="210">
        <f>ROUND(I163*H163,2)</f>
        <v>0</v>
      </c>
      <c r="K163" s="211"/>
      <c r="L163" s="43"/>
      <c r="M163" s="212" t="s">
        <v>19</v>
      </c>
      <c r="N163" s="213" t="s">
        <v>43</v>
      </c>
      <c r="O163" s="83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6" t="s">
        <v>127</v>
      </c>
      <c r="AT163" s="216" t="s">
        <v>123</v>
      </c>
      <c r="AU163" s="216" t="s">
        <v>82</v>
      </c>
      <c r="AY163" s="16" t="s">
        <v>120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80</v>
      </c>
      <c r="BK163" s="217">
        <f>ROUND(I163*H163,2)</f>
        <v>0</v>
      </c>
      <c r="BL163" s="16" t="s">
        <v>127</v>
      </c>
      <c r="BM163" s="216" t="s">
        <v>575</v>
      </c>
    </row>
    <row r="164" s="2" customFormat="1">
      <c r="A164" s="37"/>
      <c r="B164" s="38"/>
      <c r="C164" s="39"/>
      <c r="D164" s="218" t="s">
        <v>129</v>
      </c>
      <c r="E164" s="39"/>
      <c r="F164" s="219" t="s">
        <v>361</v>
      </c>
      <c r="G164" s="39"/>
      <c r="H164" s="39"/>
      <c r="I164" s="220"/>
      <c r="J164" s="39"/>
      <c r="K164" s="39"/>
      <c r="L164" s="43"/>
      <c r="M164" s="221"/>
      <c r="N164" s="222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129</v>
      </c>
      <c r="AU164" s="16" t="s">
        <v>82</v>
      </c>
    </row>
    <row r="165" s="2" customFormat="1" ht="49.05" customHeight="1">
      <c r="A165" s="37"/>
      <c r="B165" s="38"/>
      <c r="C165" s="204" t="s">
        <v>344</v>
      </c>
      <c r="D165" s="204" t="s">
        <v>123</v>
      </c>
      <c r="E165" s="205" t="s">
        <v>363</v>
      </c>
      <c r="F165" s="206" t="s">
        <v>364</v>
      </c>
      <c r="G165" s="207" t="s">
        <v>354</v>
      </c>
      <c r="H165" s="208">
        <v>15.445</v>
      </c>
      <c r="I165" s="209"/>
      <c r="J165" s="210">
        <f>ROUND(I165*H165,2)</f>
        <v>0</v>
      </c>
      <c r="K165" s="211"/>
      <c r="L165" s="43"/>
      <c r="M165" s="212" t="s">
        <v>19</v>
      </c>
      <c r="N165" s="213" t="s">
        <v>43</v>
      </c>
      <c r="O165" s="83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6" t="s">
        <v>127</v>
      </c>
      <c r="AT165" s="216" t="s">
        <v>123</v>
      </c>
      <c r="AU165" s="216" t="s">
        <v>82</v>
      </c>
      <c r="AY165" s="16" t="s">
        <v>120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6" t="s">
        <v>80</v>
      </c>
      <c r="BK165" s="217">
        <f>ROUND(I165*H165,2)</f>
        <v>0</v>
      </c>
      <c r="BL165" s="16" t="s">
        <v>127</v>
      </c>
      <c r="BM165" s="216" t="s">
        <v>576</v>
      </c>
    </row>
    <row r="166" s="2" customFormat="1">
      <c r="A166" s="37"/>
      <c r="B166" s="38"/>
      <c r="C166" s="39"/>
      <c r="D166" s="218" t="s">
        <v>129</v>
      </c>
      <c r="E166" s="39"/>
      <c r="F166" s="219" t="s">
        <v>366</v>
      </c>
      <c r="G166" s="39"/>
      <c r="H166" s="39"/>
      <c r="I166" s="220"/>
      <c r="J166" s="39"/>
      <c r="K166" s="39"/>
      <c r="L166" s="43"/>
      <c r="M166" s="221"/>
      <c r="N166" s="222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129</v>
      </c>
      <c r="AU166" s="16" t="s">
        <v>82</v>
      </c>
    </row>
    <row r="167" s="2" customFormat="1" ht="49.05" customHeight="1">
      <c r="A167" s="37"/>
      <c r="B167" s="38"/>
      <c r="C167" s="204" t="s">
        <v>351</v>
      </c>
      <c r="D167" s="204" t="s">
        <v>123</v>
      </c>
      <c r="E167" s="205" t="s">
        <v>368</v>
      </c>
      <c r="F167" s="206" t="s">
        <v>369</v>
      </c>
      <c r="G167" s="207" t="s">
        <v>133</v>
      </c>
      <c r="H167" s="208">
        <v>9</v>
      </c>
      <c r="I167" s="209"/>
      <c r="J167" s="210">
        <f>ROUND(I167*H167,2)</f>
        <v>0</v>
      </c>
      <c r="K167" s="211"/>
      <c r="L167" s="43"/>
      <c r="M167" s="212" t="s">
        <v>19</v>
      </c>
      <c r="N167" s="213" t="s">
        <v>43</v>
      </c>
      <c r="O167" s="83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6" t="s">
        <v>127</v>
      </c>
      <c r="AT167" s="216" t="s">
        <v>123</v>
      </c>
      <c r="AU167" s="216" t="s">
        <v>82</v>
      </c>
      <c r="AY167" s="16" t="s">
        <v>120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6" t="s">
        <v>80</v>
      </c>
      <c r="BK167" s="217">
        <f>ROUND(I167*H167,2)</f>
        <v>0</v>
      </c>
      <c r="BL167" s="16" t="s">
        <v>127</v>
      </c>
      <c r="BM167" s="216" t="s">
        <v>577</v>
      </c>
    </row>
    <row r="168" s="2" customFormat="1">
      <c r="A168" s="37"/>
      <c r="B168" s="38"/>
      <c r="C168" s="39"/>
      <c r="D168" s="218" t="s">
        <v>129</v>
      </c>
      <c r="E168" s="39"/>
      <c r="F168" s="219" t="s">
        <v>371</v>
      </c>
      <c r="G168" s="39"/>
      <c r="H168" s="39"/>
      <c r="I168" s="220"/>
      <c r="J168" s="39"/>
      <c r="K168" s="39"/>
      <c r="L168" s="43"/>
      <c r="M168" s="221"/>
      <c r="N168" s="222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129</v>
      </c>
      <c r="AU168" s="16" t="s">
        <v>82</v>
      </c>
    </row>
    <row r="169" s="2" customFormat="1" ht="24.15" customHeight="1">
      <c r="A169" s="37"/>
      <c r="B169" s="38"/>
      <c r="C169" s="204" t="s">
        <v>357</v>
      </c>
      <c r="D169" s="204" t="s">
        <v>123</v>
      </c>
      <c r="E169" s="205" t="s">
        <v>373</v>
      </c>
      <c r="F169" s="206" t="s">
        <v>374</v>
      </c>
      <c r="G169" s="207" t="s">
        <v>354</v>
      </c>
      <c r="H169" s="208">
        <v>0.78900000000000003</v>
      </c>
      <c r="I169" s="209"/>
      <c r="J169" s="210">
        <f>ROUND(I169*H169,2)</f>
        <v>0</v>
      </c>
      <c r="K169" s="211"/>
      <c r="L169" s="43"/>
      <c r="M169" s="212" t="s">
        <v>19</v>
      </c>
      <c r="N169" s="213" t="s">
        <v>43</v>
      </c>
      <c r="O169" s="83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6" t="s">
        <v>127</v>
      </c>
      <c r="AT169" s="216" t="s">
        <v>123</v>
      </c>
      <c r="AU169" s="216" t="s">
        <v>82</v>
      </c>
      <c r="AY169" s="16" t="s">
        <v>120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6" t="s">
        <v>80</v>
      </c>
      <c r="BK169" s="217">
        <f>ROUND(I169*H169,2)</f>
        <v>0</v>
      </c>
      <c r="BL169" s="16" t="s">
        <v>127</v>
      </c>
      <c r="BM169" s="216" t="s">
        <v>578</v>
      </c>
    </row>
    <row r="170" s="2" customFormat="1">
      <c r="A170" s="37"/>
      <c r="B170" s="38"/>
      <c r="C170" s="39"/>
      <c r="D170" s="218" t="s">
        <v>129</v>
      </c>
      <c r="E170" s="39"/>
      <c r="F170" s="219" t="s">
        <v>376</v>
      </c>
      <c r="G170" s="39"/>
      <c r="H170" s="39"/>
      <c r="I170" s="220"/>
      <c r="J170" s="39"/>
      <c r="K170" s="39"/>
      <c r="L170" s="43"/>
      <c r="M170" s="221"/>
      <c r="N170" s="222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129</v>
      </c>
      <c r="AU170" s="16" t="s">
        <v>82</v>
      </c>
    </row>
    <row r="171" s="2" customFormat="1" ht="24.15" customHeight="1">
      <c r="A171" s="37"/>
      <c r="B171" s="38"/>
      <c r="C171" s="204" t="s">
        <v>362</v>
      </c>
      <c r="D171" s="204" t="s">
        <v>123</v>
      </c>
      <c r="E171" s="205" t="s">
        <v>378</v>
      </c>
      <c r="F171" s="206" t="s">
        <v>379</v>
      </c>
      <c r="G171" s="207" t="s">
        <v>354</v>
      </c>
      <c r="H171" s="208">
        <v>0.78900000000000003</v>
      </c>
      <c r="I171" s="209"/>
      <c r="J171" s="210">
        <f>ROUND(I171*H171,2)</f>
        <v>0</v>
      </c>
      <c r="K171" s="211"/>
      <c r="L171" s="43"/>
      <c r="M171" s="212" t="s">
        <v>19</v>
      </c>
      <c r="N171" s="213" t="s">
        <v>43</v>
      </c>
      <c r="O171" s="83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6" t="s">
        <v>127</v>
      </c>
      <c r="AT171" s="216" t="s">
        <v>123</v>
      </c>
      <c r="AU171" s="216" t="s">
        <v>82</v>
      </c>
      <c r="AY171" s="16" t="s">
        <v>120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6" t="s">
        <v>80</v>
      </c>
      <c r="BK171" s="217">
        <f>ROUND(I171*H171,2)</f>
        <v>0</v>
      </c>
      <c r="BL171" s="16" t="s">
        <v>127</v>
      </c>
      <c r="BM171" s="216" t="s">
        <v>579</v>
      </c>
    </row>
    <row r="172" s="2" customFormat="1">
      <c r="A172" s="37"/>
      <c r="B172" s="38"/>
      <c r="C172" s="39"/>
      <c r="D172" s="218" t="s">
        <v>129</v>
      </c>
      <c r="E172" s="39"/>
      <c r="F172" s="219" t="s">
        <v>381</v>
      </c>
      <c r="G172" s="39"/>
      <c r="H172" s="39"/>
      <c r="I172" s="220"/>
      <c r="J172" s="39"/>
      <c r="K172" s="39"/>
      <c r="L172" s="43"/>
      <c r="M172" s="221"/>
      <c r="N172" s="222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129</v>
      </c>
      <c r="AU172" s="16" t="s">
        <v>82</v>
      </c>
    </row>
    <row r="173" s="2" customFormat="1" ht="16.5" customHeight="1">
      <c r="A173" s="37"/>
      <c r="B173" s="38"/>
      <c r="C173" s="204" t="s">
        <v>367</v>
      </c>
      <c r="D173" s="204" t="s">
        <v>123</v>
      </c>
      <c r="E173" s="205" t="s">
        <v>383</v>
      </c>
      <c r="F173" s="206" t="s">
        <v>384</v>
      </c>
      <c r="G173" s="207" t="s">
        <v>354</v>
      </c>
      <c r="H173" s="208">
        <v>5.6749999999999998</v>
      </c>
      <c r="I173" s="209"/>
      <c r="J173" s="210">
        <f>ROUND(I173*H173,2)</f>
        <v>0</v>
      </c>
      <c r="K173" s="211"/>
      <c r="L173" s="43"/>
      <c r="M173" s="212" t="s">
        <v>19</v>
      </c>
      <c r="N173" s="213" t="s">
        <v>43</v>
      </c>
      <c r="O173" s="83"/>
      <c r="P173" s="214">
        <f>O173*H173</f>
        <v>0</v>
      </c>
      <c r="Q173" s="214">
        <v>0</v>
      </c>
      <c r="R173" s="214">
        <f>Q173*H173</f>
        <v>0</v>
      </c>
      <c r="S173" s="214">
        <v>2.2000000000000002</v>
      </c>
      <c r="T173" s="215">
        <f>S173*H173</f>
        <v>12.485000000000001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6" t="s">
        <v>127</v>
      </c>
      <c r="AT173" s="216" t="s">
        <v>123</v>
      </c>
      <c r="AU173" s="216" t="s">
        <v>82</v>
      </c>
      <c r="AY173" s="16" t="s">
        <v>120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6" t="s">
        <v>80</v>
      </c>
      <c r="BK173" s="217">
        <f>ROUND(I173*H173,2)</f>
        <v>0</v>
      </c>
      <c r="BL173" s="16" t="s">
        <v>127</v>
      </c>
      <c r="BM173" s="216" t="s">
        <v>580</v>
      </c>
    </row>
    <row r="174" s="2" customFormat="1">
      <c r="A174" s="37"/>
      <c r="B174" s="38"/>
      <c r="C174" s="39"/>
      <c r="D174" s="218" t="s">
        <v>129</v>
      </c>
      <c r="E174" s="39"/>
      <c r="F174" s="219" t="s">
        <v>386</v>
      </c>
      <c r="G174" s="39"/>
      <c r="H174" s="39"/>
      <c r="I174" s="220"/>
      <c r="J174" s="39"/>
      <c r="K174" s="39"/>
      <c r="L174" s="43"/>
      <c r="M174" s="221"/>
      <c r="N174" s="222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129</v>
      </c>
      <c r="AU174" s="16" t="s">
        <v>82</v>
      </c>
    </row>
    <row r="175" s="2" customFormat="1" ht="24.15" customHeight="1">
      <c r="A175" s="37"/>
      <c r="B175" s="38"/>
      <c r="C175" s="204" t="s">
        <v>372</v>
      </c>
      <c r="D175" s="204" t="s">
        <v>123</v>
      </c>
      <c r="E175" s="205" t="s">
        <v>388</v>
      </c>
      <c r="F175" s="206" t="s">
        <v>389</v>
      </c>
      <c r="G175" s="207" t="s">
        <v>390</v>
      </c>
      <c r="H175" s="208">
        <v>7</v>
      </c>
      <c r="I175" s="209"/>
      <c r="J175" s="210">
        <f>ROUND(I175*H175,2)</f>
        <v>0</v>
      </c>
      <c r="K175" s="211"/>
      <c r="L175" s="43"/>
      <c r="M175" s="212" t="s">
        <v>19</v>
      </c>
      <c r="N175" s="213" t="s">
        <v>43</v>
      </c>
      <c r="O175" s="83"/>
      <c r="P175" s="214">
        <f>O175*H175</f>
        <v>0</v>
      </c>
      <c r="Q175" s="214">
        <v>0.00116</v>
      </c>
      <c r="R175" s="214">
        <f>Q175*H175</f>
        <v>0.0081200000000000005</v>
      </c>
      <c r="S175" s="214">
        <v>0</v>
      </c>
      <c r="T175" s="21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6" t="s">
        <v>127</v>
      </c>
      <c r="AT175" s="216" t="s">
        <v>123</v>
      </c>
      <c r="AU175" s="216" t="s">
        <v>82</v>
      </c>
      <c r="AY175" s="16" t="s">
        <v>120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6" t="s">
        <v>80</v>
      </c>
      <c r="BK175" s="217">
        <f>ROUND(I175*H175,2)</f>
        <v>0</v>
      </c>
      <c r="BL175" s="16" t="s">
        <v>127</v>
      </c>
      <c r="BM175" s="216" t="s">
        <v>581</v>
      </c>
    </row>
    <row r="176" s="2" customFormat="1">
      <c r="A176" s="37"/>
      <c r="B176" s="38"/>
      <c r="C176" s="39"/>
      <c r="D176" s="218" t="s">
        <v>129</v>
      </c>
      <c r="E176" s="39"/>
      <c r="F176" s="219" t="s">
        <v>392</v>
      </c>
      <c r="G176" s="39"/>
      <c r="H176" s="39"/>
      <c r="I176" s="220"/>
      <c r="J176" s="39"/>
      <c r="K176" s="39"/>
      <c r="L176" s="43"/>
      <c r="M176" s="221"/>
      <c r="N176" s="222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129</v>
      </c>
      <c r="AU176" s="16" t="s">
        <v>82</v>
      </c>
    </row>
    <row r="177" s="2" customFormat="1" ht="24.15" customHeight="1">
      <c r="A177" s="37"/>
      <c r="B177" s="38"/>
      <c r="C177" s="204" t="s">
        <v>377</v>
      </c>
      <c r="D177" s="204" t="s">
        <v>123</v>
      </c>
      <c r="E177" s="205" t="s">
        <v>394</v>
      </c>
      <c r="F177" s="206" t="s">
        <v>395</v>
      </c>
      <c r="G177" s="207" t="s">
        <v>390</v>
      </c>
      <c r="H177" s="208">
        <v>7</v>
      </c>
      <c r="I177" s="209"/>
      <c r="J177" s="210">
        <f>ROUND(I177*H177,2)</f>
        <v>0</v>
      </c>
      <c r="K177" s="211"/>
      <c r="L177" s="43"/>
      <c r="M177" s="212" t="s">
        <v>19</v>
      </c>
      <c r="N177" s="213" t="s">
        <v>43</v>
      </c>
      <c r="O177" s="83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6" t="s">
        <v>127</v>
      </c>
      <c r="AT177" s="216" t="s">
        <v>123</v>
      </c>
      <c r="AU177" s="216" t="s">
        <v>82</v>
      </c>
      <c r="AY177" s="16" t="s">
        <v>120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6" t="s">
        <v>80</v>
      </c>
      <c r="BK177" s="217">
        <f>ROUND(I177*H177,2)</f>
        <v>0</v>
      </c>
      <c r="BL177" s="16" t="s">
        <v>127</v>
      </c>
      <c r="BM177" s="216" t="s">
        <v>582</v>
      </c>
    </row>
    <row r="178" s="2" customFormat="1">
      <c r="A178" s="37"/>
      <c r="B178" s="38"/>
      <c r="C178" s="39"/>
      <c r="D178" s="218" t="s">
        <v>129</v>
      </c>
      <c r="E178" s="39"/>
      <c r="F178" s="219" t="s">
        <v>397</v>
      </c>
      <c r="G178" s="39"/>
      <c r="H178" s="39"/>
      <c r="I178" s="220"/>
      <c r="J178" s="39"/>
      <c r="K178" s="39"/>
      <c r="L178" s="43"/>
      <c r="M178" s="221"/>
      <c r="N178" s="222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129</v>
      </c>
      <c r="AU178" s="16" t="s">
        <v>82</v>
      </c>
    </row>
    <row r="179" s="2" customFormat="1" ht="33" customHeight="1">
      <c r="A179" s="37"/>
      <c r="B179" s="38"/>
      <c r="C179" s="204" t="s">
        <v>382</v>
      </c>
      <c r="D179" s="204" t="s">
        <v>123</v>
      </c>
      <c r="E179" s="205" t="s">
        <v>399</v>
      </c>
      <c r="F179" s="206" t="s">
        <v>400</v>
      </c>
      <c r="G179" s="207" t="s">
        <v>354</v>
      </c>
      <c r="H179" s="208">
        <v>6.8849999999999998</v>
      </c>
      <c r="I179" s="209"/>
      <c r="J179" s="210">
        <f>ROUND(I179*H179,2)</f>
        <v>0</v>
      </c>
      <c r="K179" s="211"/>
      <c r="L179" s="43"/>
      <c r="M179" s="212" t="s">
        <v>19</v>
      </c>
      <c r="N179" s="213" t="s">
        <v>43</v>
      </c>
      <c r="O179" s="83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6" t="s">
        <v>127</v>
      </c>
      <c r="AT179" s="216" t="s">
        <v>123</v>
      </c>
      <c r="AU179" s="216" t="s">
        <v>82</v>
      </c>
      <c r="AY179" s="16" t="s">
        <v>120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6" t="s">
        <v>80</v>
      </c>
      <c r="BK179" s="217">
        <f>ROUND(I179*H179,2)</f>
        <v>0</v>
      </c>
      <c r="BL179" s="16" t="s">
        <v>127</v>
      </c>
      <c r="BM179" s="216" t="s">
        <v>583</v>
      </c>
    </row>
    <row r="180" s="2" customFormat="1">
      <c r="A180" s="37"/>
      <c r="B180" s="38"/>
      <c r="C180" s="39"/>
      <c r="D180" s="218" t="s">
        <v>129</v>
      </c>
      <c r="E180" s="39"/>
      <c r="F180" s="219" t="s">
        <v>402</v>
      </c>
      <c r="G180" s="39"/>
      <c r="H180" s="39"/>
      <c r="I180" s="220"/>
      <c r="J180" s="39"/>
      <c r="K180" s="39"/>
      <c r="L180" s="43"/>
      <c r="M180" s="221"/>
      <c r="N180" s="222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129</v>
      </c>
      <c r="AU180" s="16" t="s">
        <v>82</v>
      </c>
    </row>
    <row r="181" s="2" customFormat="1" ht="16.5" customHeight="1">
      <c r="A181" s="37"/>
      <c r="B181" s="38"/>
      <c r="C181" s="223" t="s">
        <v>387</v>
      </c>
      <c r="D181" s="223" t="s">
        <v>117</v>
      </c>
      <c r="E181" s="224" t="s">
        <v>404</v>
      </c>
      <c r="F181" s="225" t="s">
        <v>405</v>
      </c>
      <c r="G181" s="226" t="s">
        <v>133</v>
      </c>
      <c r="H181" s="227">
        <v>5</v>
      </c>
      <c r="I181" s="228"/>
      <c r="J181" s="229">
        <f>ROUND(I181*H181,2)</f>
        <v>0</v>
      </c>
      <c r="K181" s="230"/>
      <c r="L181" s="231"/>
      <c r="M181" s="232" t="s">
        <v>19</v>
      </c>
      <c r="N181" s="233" t="s">
        <v>43</v>
      </c>
      <c r="O181" s="83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6" t="s">
        <v>134</v>
      </c>
      <c r="AT181" s="216" t="s">
        <v>117</v>
      </c>
      <c r="AU181" s="216" t="s">
        <v>82</v>
      </c>
      <c r="AY181" s="16" t="s">
        <v>120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6" t="s">
        <v>80</v>
      </c>
      <c r="BK181" s="217">
        <f>ROUND(I181*H181,2)</f>
        <v>0</v>
      </c>
      <c r="BL181" s="16" t="s">
        <v>127</v>
      </c>
      <c r="BM181" s="216" t="s">
        <v>584</v>
      </c>
    </row>
    <row r="182" s="2" customFormat="1" ht="16.5" customHeight="1">
      <c r="A182" s="37"/>
      <c r="B182" s="38"/>
      <c r="C182" s="223" t="s">
        <v>393</v>
      </c>
      <c r="D182" s="223" t="s">
        <v>117</v>
      </c>
      <c r="E182" s="224" t="s">
        <v>408</v>
      </c>
      <c r="F182" s="225" t="s">
        <v>409</v>
      </c>
      <c r="G182" s="226" t="s">
        <v>354</v>
      </c>
      <c r="H182" s="227">
        <v>0.67500000000000004</v>
      </c>
      <c r="I182" s="228"/>
      <c r="J182" s="229">
        <f>ROUND(I182*H182,2)</f>
        <v>0</v>
      </c>
      <c r="K182" s="230"/>
      <c r="L182" s="231"/>
      <c r="M182" s="232" t="s">
        <v>19</v>
      </c>
      <c r="N182" s="233" t="s">
        <v>43</v>
      </c>
      <c r="O182" s="83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6" t="s">
        <v>134</v>
      </c>
      <c r="AT182" s="216" t="s">
        <v>117</v>
      </c>
      <c r="AU182" s="216" t="s">
        <v>82</v>
      </c>
      <c r="AY182" s="16" t="s">
        <v>120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6" t="s">
        <v>80</v>
      </c>
      <c r="BK182" s="217">
        <f>ROUND(I182*H182,2)</f>
        <v>0</v>
      </c>
      <c r="BL182" s="16" t="s">
        <v>127</v>
      </c>
      <c r="BM182" s="216" t="s">
        <v>585</v>
      </c>
    </row>
    <row r="183" s="2" customFormat="1" ht="24.15" customHeight="1">
      <c r="A183" s="37"/>
      <c r="B183" s="38"/>
      <c r="C183" s="204" t="s">
        <v>398</v>
      </c>
      <c r="D183" s="204" t="s">
        <v>123</v>
      </c>
      <c r="E183" s="205" t="s">
        <v>412</v>
      </c>
      <c r="F183" s="206" t="s">
        <v>413</v>
      </c>
      <c r="G183" s="207" t="s">
        <v>414</v>
      </c>
      <c r="H183" s="208">
        <v>19.574999999999999</v>
      </c>
      <c r="I183" s="209"/>
      <c r="J183" s="210">
        <f>ROUND(I183*H183,2)</f>
        <v>0</v>
      </c>
      <c r="K183" s="211"/>
      <c r="L183" s="43"/>
      <c r="M183" s="212" t="s">
        <v>19</v>
      </c>
      <c r="N183" s="213" t="s">
        <v>43</v>
      </c>
      <c r="O183" s="83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6" t="s">
        <v>127</v>
      </c>
      <c r="AT183" s="216" t="s">
        <v>123</v>
      </c>
      <c r="AU183" s="216" t="s">
        <v>82</v>
      </c>
      <c r="AY183" s="16" t="s">
        <v>120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6" t="s">
        <v>80</v>
      </c>
      <c r="BK183" s="217">
        <f>ROUND(I183*H183,2)</f>
        <v>0</v>
      </c>
      <c r="BL183" s="16" t="s">
        <v>127</v>
      </c>
      <c r="BM183" s="216" t="s">
        <v>586</v>
      </c>
    </row>
    <row r="184" s="2" customFormat="1">
      <c r="A184" s="37"/>
      <c r="B184" s="38"/>
      <c r="C184" s="39"/>
      <c r="D184" s="218" t="s">
        <v>129</v>
      </c>
      <c r="E184" s="39"/>
      <c r="F184" s="219" t="s">
        <v>416</v>
      </c>
      <c r="G184" s="39"/>
      <c r="H184" s="39"/>
      <c r="I184" s="220"/>
      <c r="J184" s="39"/>
      <c r="K184" s="39"/>
      <c r="L184" s="43"/>
      <c r="M184" s="221"/>
      <c r="N184" s="222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129</v>
      </c>
      <c r="AU184" s="16" t="s">
        <v>82</v>
      </c>
    </row>
    <row r="185" s="2" customFormat="1" ht="37.8" customHeight="1">
      <c r="A185" s="37"/>
      <c r="B185" s="38"/>
      <c r="C185" s="204" t="s">
        <v>403</v>
      </c>
      <c r="D185" s="204" t="s">
        <v>123</v>
      </c>
      <c r="E185" s="205" t="s">
        <v>418</v>
      </c>
      <c r="F185" s="206" t="s">
        <v>419</v>
      </c>
      <c r="G185" s="207" t="s">
        <v>414</v>
      </c>
      <c r="H185" s="208">
        <v>469.80000000000001</v>
      </c>
      <c r="I185" s="209"/>
      <c r="J185" s="210">
        <f>ROUND(I185*H185,2)</f>
        <v>0</v>
      </c>
      <c r="K185" s="211"/>
      <c r="L185" s="43"/>
      <c r="M185" s="212" t="s">
        <v>19</v>
      </c>
      <c r="N185" s="213" t="s">
        <v>43</v>
      </c>
      <c r="O185" s="83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6" t="s">
        <v>127</v>
      </c>
      <c r="AT185" s="216" t="s">
        <v>123</v>
      </c>
      <c r="AU185" s="216" t="s">
        <v>82</v>
      </c>
      <c r="AY185" s="16" t="s">
        <v>120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6" t="s">
        <v>80</v>
      </c>
      <c r="BK185" s="217">
        <f>ROUND(I185*H185,2)</f>
        <v>0</v>
      </c>
      <c r="BL185" s="16" t="s">
        <v>127</v>
      </c>
      <c r="BM185" s="216" t="s">
        <v>587</v>
      </c>
    </row>
    <row r="186" s="2" customFormat="1">
      <c r="A186" s="37"/>
      <c r="B186" s="38"/>
      <c r="C186" s="39"/>
      <c r="D186" s="218" t="s">
        <v>129</v>
      </c>
      <c r="E186" s="39"/>
      <c r="F186" s="219" t="s">
        <v>421</v>
      </c>
      <c r="G186" s="39"/>
      <c r="H186" s="39"/>
      <c r="I186" s="220"/>
      <c r="J186" s="39"/>
      <c r="K186" s="39"/>
      <c r="L186" s="43"/>
      <c r="M186" s="221"/>
      <c r="N186" s="222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129</v>
      </c>
      <c r="AU186" s="16" t="s">
        <v>82</v>
      </c>
    </row>
    <row r="187" s="2" customFormat="1" ht="33" customHeight="1">
      <c r="A187" s="37"/>
      <c r="B187" s="38"/>
      <c r="C187" s="204" t="s">
        <v>407</v>
      </c>
      <c r="D187" s="204" t="s">
        <v>123</v>
      </c>
      <c r="E187" s="205" t="s">
        <v>422</v>
      </c>
      <c r="F187" s="206" t="s">
        <v>423</v>
      </c>
      <c r="G187" s="207" t="s">
        <v>414</v>
      </c>
      <c r="H187" s="208">
        <v>0.78900000000000003</v>
      </c>
      <c r="I187" s="209"/>
      <c r="J187" s="210">
        <f>ROUND(I187*H187,2)</f>
        <v>0</v>
      </c>
      <c r="K187" s="211"/>
      <c r="L187" s="43"/>
      <c r="M187" s="212" t="s">
        <v>19</v>
      </c>
      <c r="N187" s="213" t="s">
        <v>43</v>
      </c>
      <c r="O187" s="83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6" t="s">
        <v>127</v>
      </c>
      <c r="AT187" s="216" t="s">
        <v>123</v>
      </c>
      <c r="AU187" s="216" t="s">
        <v>82</v>
      </c>
      <c r="AY187" s="16" t="s">
        <v>120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6" t="s">
        <v>80</v>
      </c>
      <c r="BK187" s="217">
        <f>ROUND(I187*H187,2)</f>
        <v>0</v>
      </c>
      <c r="BL187" s="16" t="s">
        <v>127</v>
      </c>
      <c r="BM187" s="216" t="s">
        <v>588</v>
      </c>
    </row>
    <row r="188" s="2" customFormat="1">
      <c r="A188" s="37"/>
      <c r="B188" s="38"/>
      <c r="C188" s="39"/>
      <c r="D188" s="218" t="s">
        <v>129</v>
      </c>
      <c r="E188" s="39"/>
      <c r="F188" s="219" t="s">
        <v>425</v>
      </c>
      <c r="G188" s="39"/>
      <c r="H188" s="39"/>
      <c r="I188" s="220"/>
      <c r="J188" s="39"/>
      <c r="K188" s="39"/>
      <c r="L188" s="43"/>
      <c r="M188" s="221"/>
      <c r="N188" s="222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129</v>
      </c>
      <c r="AU188" s="16" t="s">
        <v>82</v>
      </c>
    </row>
    <row r="189" s="2" customFormat="1" ht="55.5" customHeight="1">
      <c r="A189" s="37"/>
      <c r="B189" s="38"/>
      <c r="C189" s="204" t="s">
        <v>411</v>
      </c>
      <c r="D189" s="204" t="s">
        <v>123</v>
      </c>
      <c r="E189" s="205" t="s">
        <v>427</v>
      </c>
      <c r="F189" s="206" t="s">
        <v>428</v>
      </c>
      <c r="G189" s="207" t="s">
        <v>414</v>
      </c>
      <c r="H189" s="208">
        <v>19.574999999999999</v>
      </c>
      <c r="I189" s="209"/>
      <c r="J189" s="210">
        <f>ROUND(I189*H189,2)</f>
        <v>0</v>
      </c>
      <c r="K189" s="211"/>
      <c r="L189" s="43"/>
      <c r="M189" s="212" t="s">
        <v>19</v>
      </c>
      <c r="N189" s="213" t="s">
        <v>43</v>
      </c>
      <c r="O189" s="83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6" t="s">
        <v>127</v>
      </c>
      <c r="AT189" s="216" t="s">
        <v>123</v>
      </c>
      <c r="AU189" s="216" t="s">
        <v>82</v>
      </c>
      <c r="AY189" s="16" t="s">
        <v>120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6" t="s">
        <v>80</v>
      </c>
      <c r="BK189" s="217">
        <f>ROUND(I189*H189,2)</f>
        <v>0</v>
      </c>
      <c r="BL189" s="16" t="s">
        <v>127</v>
      </c>
      <c r="BM189" s="216" t="s">
        <v>589</v>
      </c>
    </row>
    <row r="190" s="2" customFormat="1">
      <c r="A190" s="37"/>
      <c r="B190" s="38"/>
      <c r="C190" s="39"/>
      <c r="D190" s="218" t="s">
        <v>129</v>
      </c>
      <c r="E190" s="39"/>
      <c r="F190" s="219" t="s">
        <v>430</v>
      </c>
      <c r="G190" s="39"/>
      <c r="H190" s="39"/>
      <c r="I190" s="220"/>
      <c r="J190" s="39"/>
      <c r="K190" s="39"/>
      <c r="L190" s="43"/>
      <c r="M190" s="221"/>
      <c r="N190" s="222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129</v>
      </c>
      <c r="AU190" s="16" t="s">
        <v>82</v>
      </c>
    </row>
    <row r="191" s="2" customFormat="1" ht="44.25" customHeight="1">
      <c r="A191" s="37"/>
      <c r="B191" s="38"/>
      <c r="C191" s="204" t="s">
        <v>417</v>
      </c>
      <c r="D191" s="204" t="s">
        <v>123</v>
      </c>
      <c r="E191" s="205" t="s">
        <v>432</v>
      </c>
      <c r="F191" s="206" t="s">
        <v>433</v>
      </c>
      <c r="G191" s="207" t="s">
        <v>414</v>
      </c>
      <c r="H191" s="208">
        <v>0.050000000000000003</v>
      </c>
      <c r="I191" s="209"/>
      <c r="J191" s="210">
        <f>ROUND(I191*H191,2)</f>
        <v>0</v>
      </c>
      <c r="K191" s="211"/>
      <c r="L191" s="43"/>
      <c r="M191" s="212" t="s">
        <v>19</v>
      </c>
      <c r="N191" s="213" t="s">
        <v>43</v>
      </c>
      <c r="O191" s="83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6" t="s">
        <v>127</v>
      </c>
      <c r="AT191" s="216" t="s">
        <v>123</v>
      </c>
      <c r="AU191" s="216" t="s">
        <v>82</v>
      </c>
      <c r="AY191" s="16" t="s">
        <v>120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6" t="s">
        <v>80</v>
      </c>
      <c r="BK191" s="217">
        <f>ROUND(I191*H191,2)</f>
        <v>0</v>
      </c>
      <c r="BL191" s="16" t="s">
        <v>127</v>
      </c>
      <c r="BM191" s="216" t="s">
        <v>590</v>
      </c>
    </row>
    <row r="192" s="2" customFormat="1">
      <c r="A192" s="37"/>
      <c r="B192" s="38"/>
      <c r="C192" s="39"/>
      <c r="D192" s="218" t="s">
        <v>129</v>
      </c>
      <c r="E192" s="39"/>
      <c r="F192" s="219" t="s">
        <v>435</v>
      </c>
      <c r="G192" s="39"/>
      <c r="H192" s="39"/>
      <c r="I192" s="220"/>
      <c r="J192" s="39"/>
      <c r="K192" s="39"/>
      <c r="L192" s="43"/>
      <c r="M192" s="221"/>
      <c r="N192" s="222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129</v>
      </c>
      <c r="AU192" s="16" t="s">
        <v>82</v>
      </c>
    </row>
    <row r="193" s="2" customFormat="1" ht="44.25" customHeight="1">
      <c r="A193" s="37"/>
      <c r="B193" s="38"/>
      <c r="C193" s="204" t="s">
        <v>127</v>
      </c>
      <c r="D193" s="204" t="s">
        <v>123</v>
      </c>
      <c r="E193" s="205" t="s">
        <v>437</v>
      </c>
      <c r="F193" s="206" t="s">
        <v>438</v>
      </c>
      <c r="G193" s="207" t="s">
        <v>414</v>
      </c>
      <c r="H193" s="208">
        <v>0.68000000000000005</v>
      </c>
      <c r="I193" s="209"/>
      <c r="J193" s="210">
        <f>ROUND(I193*H193,2)</f>
        <v>0</v>
      </c>
      <c r="K193" s="211"/>
      <c r="L193" s="43"/>
      <c r="M193" s="212" t="s">
        <v>19</v>
      </c>
      <c r="N193" s="213" t="s">
        <v>43</v>
      </c>
      <c r="O193" s="83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6" t="s">
        <v>127</v>
      </c>
      <c r="AT193" s="216" t="s">
        <v>123</v>
      </c>
      <c r="AU193" s="216" t="s">
        <v>82</v>
      </c>
      <c r="AY193" s="16" t="s">
        <v>120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6" t="s">
        <v>80</v>
      </c>
      <c r="BK193" s="217">
        <f>ROUND(I193*H193,2)</f>
        <v>0</v>
      </c>
      <c r="BL193" s="16" t="s">
        <v>127</v>
      </c>
      <c r="BM193" s="216" t="s">
        <v>591</v>
      </c>
    </row>
    <row r="194" s="2" customFormat="1">
      <c r="A194" s="37"/>
      <c r="B194" s="38"/>
      <c r="C194" s="39"/>
      <c r="D194" s="218" t="s">
        <v>129</v>
      </c>
      <c r="E194" s="39"/>
      <c r="F194" s="219" t="s">
        <v>440</v>
      </c>
      <c r="G194" s="39"/>
      <c r="H194" s="39"/>
      <c r="I194" s="220"/>
      <c r="J194" s="39"/>
      <c r="K194" s="39"/>
      <c r="L194" s="43"/>
      <c r="M194" s="221"/>
      <c r="N194" s="222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129</v>
      </c>
      <c r="AU194" s="16" t="s">
        <v>82</v>
      </c>
    </row>
    <row r="195" s="2" customFormat="1" ht="37.8" customHeight="1">
      <c r="A195" s="37"/>
      <c r="B195" s="38"/>
      <c r="C195" s="204" t="s">
        <v>426</v>
      </c>
      <c r="D195" s="204" t="s">
        <v>123</v>
      </c>
      <c r="E195" s="205" t="s">
        <v>592</v>
      </c>
      <c r="F195" s="206" t="s">
        <v>593</v>
      </c>
      <c r="G195" s="207" t="s">
        <v>390</v>
      </c>
      <c r="H195" s="208">
        <v>10</v>
      </c>
      <c r="I195" s="209"/>
      <c r="J195" s="210">
        <f>ROUND(I195*H195,2)</f>
        <v>0</v>
      </c>
      <c r="K195" s="211"/>
      <c r="L195" s="43"/>
      <c r="M195" s="212" t="s">
        <v>19</v>
      </c>
      <c r="N195" s="213" t="s">
        <v>43</v>
      </c>
      <c r="O195" s="83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6" t="s">
        <v>127</v>
      </c>
      <c r="AT195" s="216" t="s">
        <v>123</v>
      </c>
      <c r="AU195" s="216" t="s">
        <v>82</v>
      </c>
      <c r="AY195" s="16" t="s">
        <v>120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6" t="s">
        <v>80</v>
      </c>
      <c r="BK195" s="217">
        <f>ROUND(I195*H195,2)</f>
        <v>0</v>
      </c>
      <c r="BL195" s="16" t="s">
        <v>127</v>
      </c>
      <c r="BM195" s="216" t="s">
        <v>594</v>
      </c>
    </row>
    <row r="196" s="2" customFormat="1">
      <c r="A196" s="37"/>
      <c r="B196" s="38"/>
      <c r="C196" s="39"/>
      <c r="D196" s="218" t="s">
        <v>129</v>
      </c>
      <c r="E196" s="39"/>
      <c r="F196" s="219" t="s">
        <v>595</v>
      </c>
      <c r="G196" s="39"/>
      <c r="H196" s="39"/>
      <c r="I196" s="220"/>
      <c r="J196" s="39"/>
      <c r="K196" s="39"/>
      <c r="L196" s="43"/>
      <c r="M196" s="221"/>
      <c r="N196" s="222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129</v>
      </c>
      <c r="AU196" s="16" t="s">
        <v>82</v>
      </c>
    </row>
    <row r="197" s="2" customFormat="1" ht="24.15" customHeight="1">
      <c r="A197" s="37"/>
      <c r="B197" s="38"/>
      <c r="C197" s="204" t="s">
        <v>431</v>
      </c>
      <c r="D197" s="204" t="s">
        <v>123</v>
      </c>
      <c r="E197" s="205" t="s">
        <v>596</v>
      </c>
      <c r="F197" s="206" t="s">
        <v>597</v>
      </c>
      <c r="G197" s="207" t="s">
        <v>390</v>
      </c>
      <c r="H197" s="208">
        <v>10</v>
      </c>
      <c r="I197" s="209"/>
      <c r="J197" s="210">
        <f>ROUND(I197*H197,2)</f>
        <v>0</v>
      </c>
      <c r="K197" s="211"/>
      <c r="L197" s="43"/>
      <c r="M197" s="212" t="s">
        <v>19</v>
      </c>
      <c r="N197" s="213" t="s">
        <v>43</v>
      </c>
      <c r="O197" s="83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6" t="s">
        <v>127</v>
      </c>
      <c r="AT197" s="216" t="s">
        <v>123</v>
      </c>
      <c r="AU197" s="216" t="s">
        <v>82</v>
      </c>
      <c r="AY197" s="16" t="s">
        <v>120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6" t="s">
        <v>80</v>
      </c>
      <c r="BK197" s="217">
        <f>ROUND(I197*H197,2)</f>
        <v>0</v>
      </c>
      <c r="BL197" s="16" t="s">
        <v>127</v>
      </c>
      <c r="BM197" s="216" t="s">
        <v>598</v>
      </c>
    </row>
    <row r="198" s="2" customFormat="1">
      <c r="A198" s="37"/>
      <c r="B198" s="38"/>
      <c r="C198" s="39"/>
      <c r="D198" s="218" t="s">
        <v>129</v>
      </c>
      <c r="E198" s="39"/>
      <c r="F198" s="219" t="s">
        <v>599</v>
      </c>
      <c r="G198" s="39"/>
      <c r="H198" s="39"/>
      <c r="I198" s="220"/>
      <c r="J198" s="39"/>
      <c r="K198" s="39"/>
      <c r="L198" s="43"/>
      <c r="M198" s="221"/>
      <c r="N198" s="222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129</v>
      </c>
      <c r="AU198" s="16" t="s">
        <v>82</v>
      </c>
    </row>
    <row r="199" s="2" customFormat="1" ht="37.8" customHeight="1">
      <c r="A199" s="37"/>
      <c r="B199" s="38"/>
      <c r="C199" s="204" t="s">
        <v>436</v>
      </c>
      <c r="D199" s="204" t="s">
        <v>123</v>
      </c>
      <c r="E199" s="205" t="s">
        <v>600</v>
      </c>
      <c r="F199" s="206" t="s">
        <v>601</v>
      </c>
      <c r="G199" s="207" t="s">
        <v>390</v>
      </c>
      <c r="H199" s="208">
        <v>10</v>
      </c>
      <c r="I199" s="209"/>
      <c r="J199" s="210">
        <f>ROUND(I199*H199,2)</f>
        <v>0</v>
      </c>
      <c r="K199" s="211"/>
      <c r="L199" s="43"/>
      <c r="M199" s="212" t="s">
        <v>19</v>
      </c>
      <c r="N199" s="213" t="s">
        <v>43</v>
      </c>
      <c r="O199" s="83"/>
      <c r="P199" s="214">
        <f>O199*H199</f>
        <v>0</v>
      </c>
      <c r="Q199" s="214">
        <v>0</v>
      </c>
      <c r="R199" s="214">
        <f>Q199*H199</f>
        <v>0</v>
      </c>
      <c r="S199" s="214">
        <v>0.70899999999999996</v>
      </c>
      <c r="T199" s="215">
        <f>S199*H199</f>
        <v>7.0899999999999999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6" t="s">
        <v>127</v>
      </c>
      <c r="AT199" s="216" t="s">
        <v>123</v>
      </c>
      <c r="AU199" s="216" t="s">
        <v>82</v>
      </c>
      <c r="AY199" s="16" t="s">
        <v>120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6" t="s">
        <v>80</v>
      </c>
      <c r="BK199" s="217">
        <f>ROUND(I199*H199,2)</f>
        <v>0</v>
      </c>
      <c r="BL199" s="16" t="s">
        <v>127</v>
      </c>
      <c r="BM199" s="216" t="s">
        <v>602</v>
      </c>
    </row>
    <row r="200" s="2" customFormat="1">
      <c r="A200" s="37"/>
      <c r="B200" s="38"/>
      <c r="C200" s="39"/>
      <c r="D200" s="218" t="s">
        <v>129</v>
      </c>
      <c r="E200" s="39"/>
      <c r="F200" s="219" t="s">
        <v>603</v>
      </c>
      <c r="G200" s="39"/>
      <c r="H200" s="39"/>
      <c r="I200" s="220"/>
      <c r="J200" s="39"/>
      <c r="K200" s="39"/>
      <c r="L200" s="43"/>
      <c r="M200" s="221"/>
      <c r="N200" s="222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129</v>
      </c>
      <c r="AU200" s="16" t="s">
        <v>82</v>
      </c>
    </row>
    <row r="201" s="2" customFormat="1" ht="24.15" customHeight="1">
      <c r="A201" s="37"/>
      <c r="B201" s="38"/>
      <c r="C201" s="204" t="s">
        <v>445</v>
      </c>
      <c r="D201" s="204" t="s">
        <v>123</v>
      </c>
      <c r="E201" s="205" t="s">
        <v>604</v>
      </c>
      <c r="F201" s="206" t="s">
        <v>605</v>
      </c>
      <c r="G201" s="207" t="s">
        <v>203</v>
      </c>
      <c r="H201" s="208">
        <v>20</v>
      </c>
      <c r="I201" s="209"/>
      <c r="J201" s="210">
        <f>ROUND(I201*H201,2)</f>
        <v>0</v>
      </c>
      <c r="K201" s="211"/>
      <c r="L201" s="43"/>
      <c r="M201" s="212" t="s">
        <v>19</v>
      </c>
      <c r="N201" s="213" t="s">
        <v>43</v>
      </c>
      <c r="O201" s="83"/>
      <c r="P201" s="214">
        <f>O201*H201</f>
        <v>0</v>
      </c>
      <c r="Q201" s="214">
        <v>1.0000000000000001E-05</v>
      </c>
      <c r="R201" s="214">
        <f>Q201*H201</f>
        <v>0.00020000000000000001</v>
      </c>
      <c r="S201" s="214">
        <v>0</v>
      </c>
      <c r="T201" s="21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6" t="s">
        <v>127</v>
      </c>
      <c r="AT201" s="216" t="s">
        <v>123</v>
      </c>
      <c r="AU201" s="216" t="s">
        <v>82</v>
      </c>
      <c r="AY201" s="16" t="s">
        <v>120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6" t="s">
        <v>80</v>
      </c>
      <c r="BK201" s="217">
        <f>ROUND(I201*H201,2)</f>
        <v>0</v>
      </c>
      <c r="BL201" s="16" t="s">
        <v>127</v>
      </c>
      <c r="BM201" s="216" t="s">
        <v>606</v>
      </c>
    </row>
    <row r="202" s="2" customFormat="1">
      <c r="A202" s="37"/>
      <c r="B202" s="38"/>
      <c r="C202" s="39"/>
      <c r="D202" s="218" t="s">
        <v>129</v>
      </c>
      <c r="E202" s="39"/>
      <c r="F202" s="219" t="s">
        <v>607</v>
      </c>
      <c r="G202" s="39"/>
      <c r="H202" s="39"/>
      <c r="I202" s="220"/>
      <c r="J202" s="39"/>
      <c r="K202" s="39"/>
      <c r="L202" s="43"/>
      <c r="M202" s="221"/>
      <c r="N202" s="222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129</v>
      </c>
      <c r="AU202" s="16" t="s">
        <v>82</v>
      </c>
    </row>
    <row r="203" s="12" customFormat="1" ht="25.92" customHeight="1">
      <c r="A203" s="12"/>
      <c r="B203" s="188"/>
      <c r="C203" s="189"/>
      <c r="D203" s="190" t="s">
        <v>71</v>
      </c>
      <c r="E203" s="191" t="s">
        <v>441</v>
      </c>
      <c r="F203" s="191" t="s">
        <v>442</v>
      </c>
      <c r="G203" s="189"/>
      <c r="H203" s="189"/>
      <c r="I203" s="192"/>
      <c r="J203" s="193">
        <f>BK203</f>
        <v>0</v>
      </c>
      <c r="K203" s="189"/>
      <c r="L203" s="194"/>
      <c r="M203" s="195"/>
      <c r="N203" s="196"/>
      <c r="O203" s="196"/>
      <c r="P203" s="197">
        <f>P204+P209+P214+P217</f>
        <v>0</v>
      </c>
      <c r="Q203" s="196"/>
      <c r="R203" s="197">
        <f>R204+R209+R214+R217</f>
        <v>0</v>
      </c>
      <c r="S203" s="196"/>
      <c r="T203" s="198">
        <f>T204+T209+T214+T217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9" t="s">
        <v>143</v>
      </c>
      <c r="AT203" s="200" t="s">
        <v>71</v>
      </c>
      <c r="AU203" s="200" t="s">
        <v>72</v>
      </c>
      <c r="AY203" s="199" t="s">
        <v>120</v>
      </c>
      <c r="BK203" s="201">
        <f>BK204+BK209+BK214+BK217</f>
        <v>0</v>
      </c>
    </row>
    <row r="204" s="12" customFormat="1" ht="22.8" customHeight="1">
      <c r="A204" s="12"/>
      <c r="B204" s="188"/>
      <c r="C204" s="189"/>
      <c r="D204" s="190" t="s">
        <v>71</v>
      </c>
      <c r="E204" s="202" t="s">
        <v>443</v>
      </c>
      <c r="F204" s="202" t="s">
        <v>444</v>
      </c>
      <c r="G204" s="189"/>
      <c r="H204" s="189"/>
      <c r="I204" s="192"/>
      <c r="J204" s="203">
        <f>BK204</f>
        <v>0</v>
      </c>
      <c r="K204" s="189"/>
      <c r="L204" s="194"/>
      <c r="M204" s="195"/>
      <c r="N204" s="196"/>
      <c r="O204" s="196"/>
      <c r="P204" s="197">
        <f>SUM(P205:P208)</f>
        <v>0</v>
      </c>
      <c r="Q204" s="196"/>
      <c r="R204" s="197">
        <f>SUM(R205:R208)</f>
        <v>0</v>
      </c>
      <c r="S204" s="196"/>
      <c r="T204" s="198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9" t="s">
        <v>143</v>
      </c>
      <c r="AT204" s="200" t="s">
        <v>71</v>
      </c>
      <c r="AU204" s="200" t="s">
        <v>80</v>
      </c>
      <c r="AY204" s="199" t="s">
        <v>120</v>
      </c>
      <c r="BK204" s="201">
        <f>SUM(BK205:BK208)</f>
        <v>0</v>
      </c>
    </row>
    <row r="205" s="2" customFormat="1" ht="16.5" customHeight="1">
      <c r="A205" s="37"/>
      <c r="B205" s="38"/>
      <c r="C205" s="204" t="s">
        <v>451</v>
      </c>
      <c r="D205" s="204" t="s">
        <v>123</v>
      </c>
      <c r="E205" s="205" t="s">
        <v>446</v>
      </c>
      <c r="F205" s="206" t="s">
        <v>447</v>
      </c>
      <c r="G205" s="207" t="s">
        <v>347</v>
      </c>
      <c r="H205" s="208">
        <v>1</v>
      </c>
      <c r="I205" s="209"/>
      <c r="J205" s="210">
        <f>ROUND(I205*H205,2)</f>
        <v>0</v>
      </c>
      <c r="K205" s="211"/>
      <c r="L205" s="43"/>
      <c r="M205" s="212" t="s">
        <v>19</v>
      </c>
      <c r="N205" s="213" t="s">
        <v>43</v>
      </c>
      <c r="O205" s="83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6" t="s">
        <v>448</v>
      </c>
      <c r="AT205" s="216" t="s">
        <v>123</v>
      </c>
      <c r="AU205" s="216" t="s">
        <v>82</v>
      </c>
      <c r="AY205" s="16" t="s">
        <v>120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6" t="s">
        <v>80</v>
      </c>
      <c r="BK205" s="217">
        <f>ROUND(I205*H205,2)</f>
        <v>0</v>
      </c>
      <c r="BL205" s="16" t="s">
        <v>448</v>
      </c>
      <c r="BM205" s="216" t="s">
        <v>608</v>
      </c>
    </row>
    <row r="206" s="2" customFormat="1">
      <c r="A206" s="37"/>
      <c r="B206" s="38"/>
      <c r="C206" s="39"/>
      <c r="D206" s="218" t="s">
        <v>129</v>
      </c>
      <c r="E206" s="39"/>
      <c r="F206" s="219" t="s">
        <v>450</v>
      </c>
      <c r="G206" s="39"/>
      <c r="H206" s="39"/>
      <c r="I206" s="220"/>
      <c r="J206" s="39"/>
      <c r="K206" s="39"/>
      <c r="L206" s="43"/>
      <c r="M206" s="221"/>
      <c r="N206" s="222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129</v>
      </c>
      <c r="AU206" s="16" t="s">
        <v>82</v>
      </c>
    </row>
    <row r="207" s="2" customFormat="1" ht="49.05" customHeight="1">
      <c r="A207" s="37"/>
      <c r="B207" s="38"/>
      <c r="C207" s="204" t="s">
        <v>458</v>
      </c>
      <c r="D207" s="204" t="s">
        <v>123</v>
      </c>
      <c r="E207" s="205" t="s">
        <v>609</v>
      </c>
      <c r="F207" s="206" t="s">
        <v>610</v>
      </c>
      <c r="G207" s="207" t="s">
        <v>126</v>
      </c>
      <c r="H207" s="208">
        <v>1</v>
      </c>
      <c r="I207" s="209"/>
      <c r="J207" s="210">
        <f>ROUND(I207*H207,2)</f>
        <v>0</v>
      </c>
      <c r="K207" s="211"/>
      <c r="L207" s="43"/>
      <c r="M207" s="212" t="s">
        <v>19</v>
      </c>
      <c r="N207" s="213" t="s">
        <v>43</v>
      </c>
      <c r="O207" s="83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6" t="s">
        <v>127</v>
      </c>
      <c r="AT207" s="216" t="s">
        <v>123</v>
      </c>
      <c r="AU207" s="216" t="s">
        <v>82</v>
      </c>
      <c r="AY207" s="16" t="s">
        <v>120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6" t="s">
        <v>80</v>
      </c>
      <c r="BK207" s="217">
        <f>ROUND(I207*H207,2)</f>
        <v>0</v>
      </c>
      <c r="BL207" s="16" t="s">
        <v>127</v>
      </c>
      <c r="BM207" s="216" t="s">
        <v>611</v>
      </c>
    </row>
    <row r="208" s="2" customFormat="1">
      <c r="A208" s="37"/>
      <c r="B208" s="38"/>
      <c r="C208" s="39"/>
      <c r="D208" s="218" t="s">
        <v>129</v>
      </c>
      <c r="E208" s="39"/>
      <c r="F208" s="219" t="s">
        <v>612</v>
      </c>
      <c r="G208" s="39"/>
      <c r="H208" s="39"/>
      <c r="I208" s="220"/>
      <c r="J208" s="39"/>
      <c r="K208" s="39"/>
      <c r="L208" s="43"/>
      <c r="M208" s="221"/>
      <c r="N208" s="222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129</v>
      </c>
      <c r="AU208" s="16" t="s">
        <v>82</v>
      </c>
    </row>
    <row r="209" s="12" customFormat="1" ht="22.8" customHeight="1">
      <c r="A209" s="12"/>
      <c r="B209" s="188"/>
      <c r="C209" s="189"/>
      <c r="D209" s="190" t="s">
        <v>71</v>
      </c>
      <c r="E209" s="202" t="s">
        <v>456</v>
      </c>
      <c r="F209" s="202" t="s">
        <v>457</v>
      </c>
      <c r="G209" s="189"/>
      <c r="H209" s="189"/>
      <c r="I209" s="192"/>
      <c r="J209" s="203">
        <f>BK209</f>
        <v>0</v>
      </c>
      <c r="K209" s="189"/>
      <c r="L209" s="194"/>
      <c r="M209" s="195"/>
      <c r="N209" s="196"/>
      <c r="O209" s="196"/>
      <c r="P209" s="197">
        <f>SUM(P210:P213)</f>
        <v>0</v>
      </c>
      <c r="Q209" s="196"/>
      <c r="R209" s="197">
        <f>SUM(R210:R213)</f>
        <v>0</v>
      </c>
      <c r="S209" s="196"/>
      <c r="T209" s="198">
        <f>SUM(T210:T213)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9" t="s">
        <v>143</v>
      </c>
      <c r="AT209" s="200" t="s">
        <v>71</v>
      </c>
      <c r="AU209" s="200" t="s">
        <v>80</v>
      </c>
      <c r="AY209" s="199" t="s">
        <v>120</v>
      </c>
      <c r="BK209" s="201">
        <f>SUM(BK210:BK213)</f>
        <v>0</v>
      </c>
    </row>
    <row r="210" s="2" customFormat="1" ht="16.5" customHeight="1">
      <c r="A210" s="37"/>
      <c r="B210" s="38"/>
      <c r="C210" s="204" t="s">
        <v>462</v>
      </c>
      <c r="D210" s="204" t="s">
        <v>123</v>
      </c>
      <c r="E210" s="205" t="s">
        <v>459</v>
      </c>
      <c r="F210" s="206" t="s">
        <v>457</v>
      </c>
      <c r="G210" s="207" t="s">
        <v>347</v>
      </c>
      <c r="H210" s="208">
        <v>1</v>
      </c>
      <c r="I210" s="209"/>
      <c r="J210" s="210">
        <f>ROUND(I210*H210,2)</f>
        <v>0</v>
      </c>
      <c r="K210" s="211"/>
      <c r="L210" s="43"/>
      <c r="M210" s="212" t="s">
        <v>19</v>
      </c>
      <c r="N210" s="213" t="s">
        <v>43</v>
      </c>
      <c r="O210" s="83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6" t="s">
        <v>448</v>
      </c>
      <c r="AT210" s="216" t="s">
        <v>123</v>
      </c>
      <c r="AU210" s="216" t="s">
        <v>82</v>
      </c>
      <c r="AY210" s="16" t="s">
        <v>120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6" t="s">
        <v>80</v>
      </c>
      <c r="BK210" s="217">
        <f>ROUND(I210*H210,2)</f>
        <v>0</v>
      </c>
      <c r="BL210" s="16" t="s">
        <v>448</v>
      </c>
      <c r="BM210" s="216" t="s">
        <v>613</v>
      </c>
    </row>
    <row r="211" s="2" customFormat="1">
      <c r="A211" s="37"/>
      <c r="B211" s="38"/>
      <c r="C211" s="39"/>
      <c r="D211" s="218" t="s">
        <v>129</v>
      </c>
      <c r="E211" s="39"/>
      <c r="F211" s="219" t="s">
        <v>461</v>
      </c>
      <c r="G211" s="39"/>
      <c r="H211" s="39"/>
      <c r="I211" s="220"/>
      <c r="J211" s="39"/>
      <c r="K211" s="39"/>
      <c r="L211" s="43"/>
      <c r="M211" s="221"/>
      <c r="N211" s="222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129</v>
      </c>
      <c r="AU211" s="16" t="s">
        <v>82</v>
      </c>
    </row>
    <row r="212" s="2" customFormat="1" ht="16.5" customHeight="1">
      <c r="A212" s="37"/>
      <c r="B212" s="38"/>
      <c r="C212" s="204" t="s">
        <v>469</v>
      </c>
      <c r="D212" s="204" t="s">
        <v>123</v>
      </c>
      <c r="E212" s="205" t="s">
        <v>463</v>
      </c>
      <c r="F212" s="206" t="s">
        <v>464</v>
      </c>
      <c r="G212" s="207" t="s">
        <v>347</v>
      </c>
      <c r="H212" s="208">
        <v>1</v>
      </c>
      <c r="I212" s="209"/>
      <c r="J212" s="210">
        <f>ROUND(I212*H212,2)</f>
        <v>0</v>
      </c>
      <c r="K212" s="211"/>
      <c r="L212" s="43"/>
      <c r="M212" s="212" t="s">
        <v>19</v>
      </c>
      <c r="N212" s="213" t="s">
        <v>43</v>
      </c>
      <c r="O212" s="83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6" t="s">
        <v>448</v>
      </c>
      <c r="AT212" s="216" t="s">
        <v>123</v>
      </c>
      <c r="AU212" s="216" t="s">
        <v>82</v>
      </c>
      <c r="AY212" s="16" t="s">
        <v>120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6" t="s">
        <v>80</v>
      </c>
      <c r="BK212" s="217">
        <f>ROUND(I212*H212,2)</f>
        <v>0</v>
      </c>
      <c r="BL212" s="16" t="s">
        <v>448</v>
      </c>
      <c r="BM212" s="216" t="s">
        <v>614</v>
      </c>
    </row>
    <row r="213" s="2" customFormat="1">
      <c r="A213" s="37"/>
      <c r="B213" s="38"/>
      <c r="C213" s="39"/>
      <c r="D213" s="218" t="s">
        <v>129</v>
      </c>
      <c r="E213" s="39"/>
      <c r="F213" s="219" t="s">
        <v>466</v>
      </c>
      <c r="G213" s="39"/>
      <c r="H213" s="39"/>
      <c r="I213" s="220"/>
      <c r="J213" s="39"/>
      <c r="K213" s="39"/>
      <c r="L213" s="43"/>
      <c r="M213" s="221"/>
      <c r="N213" s="222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129</v>
      </c>
      <c r="AU213" s="16" t="s">
        <v>82</v>
      </c>
    </row>
    <row r="214" s="12" customFormat="1" ht="22.8" customHeight="1">
      <c r="A214" s="12"/>
      <c r="B214" s="188"/>
      <c r="C214" s="189"/>
      <c r="D214" s="190" t="s">
        <v>71</v>
      </c>
      <c r="E214" s="202" t="s">
        <v>467</v>
      </c>
      <c r="F214" s="202" t="s">
        <v>468</v>
      </c>
      <c r="G214" s="189"/>
      <c r="H214" s="189"/>
      <c r="I214" s="192"/>
      <c r="J214" s="203">
        <f>BK214</f>
        <v>0</v>
      </c>
      <c r="K214" s="189"/>
      <c r="L214" s="194"/>
      <c r="M214" s="195"/>
      <c r="N214" s="196"/>
      <c r="O214" s="196"/>
      <c r="P214" s="197">
        <f>SUM(P215:P216)</f>
        <v>0</v>
      </c>
      <c r="Q214" s="196"/>
      <c r="R214" s="197">
        <f>SUM(R215:R216)</f>
        <v>0</v>
      </c>
      <c r="S214" s="196"/>
      <c r="T214" s="198">
        <f>SUM(T215:T216)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9" t="s">
        <v>143</v>
      </c>
      <c r="AT214" s="200" t="s">
        <v>71</v>
      </c>
      <c r="AU214" s="200" t="s">
        <v>80</v>
      </c>
      <c r="AY214" s="199" t="s">
        <v>120</v>
      </c>
      <c r="BK214" s="201">
        <f>SUM(BK215:BK216)</f>
        <v>0</v>
      </c>
    </row>
    <row r="215" s="2" customFormat="1" ht="16.5" customHeight="1">
      <c r="A215" s="37"/>
      <c r="B215" s="38"/>
      <c r="C215" s="204" t="s">
        <v>476</v>
      </c>
      <c r="D215" s="204" t="s">
        <v>123</v>
      </c>
      <c r="E215" s="205" t="s">
        <v>470</v>
      </c>
      <c r="F215" s="206" t="s">
        <v>471</v>
      </c>
      <c r="G215" s="207" t="s">
        <v>347</v>
      </c>
      <c r="H215" s="208">
        <v>1</v>
      </c>
      <c r="I215" s="209"/>
      <c r="J215" s="210">
        <f>ROUND(I215*H215,2)</f>
        <v>0</v>
      </c>
      <c r="K215" s="211"/>
      <c r="L215" s="43"/>
      <c r="M215" s="212" t="s">
        <v>19</v>
      </c>
      <c r="N215" s="213" t="s">
        <v>43</v>
      </c>
      <c r="O215" s="83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6" t="s">
        <v>448</v>
      </c>
      <c r="AT215" s="216" t="s">
        <v>123</v>
      </c>
      <c r="AU215" s="216" t="s">
        <v>82</v>
      </c>
      <c r="AY215" s="16" t="s">
        <v>120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6" t="s">
        <v>80</v>
      </c>
      <c r="BK215" s="217">
        <f>ROUND(I215*H215,2)</f>
        <v>0</v>
      </c>
      <c r="BL215" s="16" t="s">
        <v>448</v>
      </c>
      <c r="BM215" s="216" t="s">
        <v>615</v>
      </c>
    </row>
    <row r="216" s="2" customFormat="1">
      <c r="A216" s="37"/>
      <c r="B216" s="38"/>
      <c r="C216" s="39"/>
      <c r="D216" s="218" t="s">
        <v>129</v>
      </c>
      <c r="E216" s="39"/>
      <c r="F216" s="219" t="s">
        <v>473</v>
      </c>
      <c r="G216" s="39"/>
      <c r="H216" s="39"/>
      <c r="I216" s="220"/>
      <c r="J216" s="39"/>
      <c r="K216" s="39"/>
      <c r="L216" s="43"/>
      <c r="M216" s="221"/>
      <c r="N216" s="222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129</v>
      </c>
      <c r="AU216" s="16" t="s">
        <v>82</v>
      </c>
    </row>
    <row r="217" s="12" customFormat="1" ht="22.8" customHeight="1">
      <c r="A217" s="12"/>
      <c r="B217" s="188"/>
      <c r="C217" s="189"/>
      <c r="D217" s="190" t="s">
        <v>71</v>
      </c>
      <c r="E217" s="202" t="s">
        <v>474</v>
      </c>
      <c r="F217" s="202" t="s">
        <v>475</v>
      </c>
      <c r="G217" s="189"/>
      <c r="H217" s="189"/>
      <c r="I217" s="192"/>
      <c r="J217" s="203">
        <f>BK217</f>
        <v>0</v>
      </c>
      <c r="K217" s="189"/>
      <c r="L217" s="194"/>
      <c r="M217" s="195"/>
      <c r="N217" s="196"/>
      <c r="O217" s="196"/>
      <c r="P217" s="197">
        <f>SUM(P218:P219)</f>
        <v>0</v>
      </c>
      <c r="Q217" s="196"/>
      <c r="R217" s="197">
        <f>SUM(R218:R219)</f>
        <v>0</v>
      </c>
      <c r="S217" s="196"/>
      <c r="T217" s="198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9" t="s">
        <v>143</v>
      </c>
      <c r="AT217" s="200" t="s">
        <v>71</v>
      </c>
      <c r="AU217" s="200" t="s">
        <v>80</v>
      </c>
      <c r="AY217" s="199" t="s">
        <v>120</v>
      </c>
      <c r="BK217" s="201">
        <f>SUM(BK218:BK219)</f>
        <v>0</v>
      </c>
    </row>
    <row r="218" s="2" customFormat="1" ht="16.5" customHeight="1">
      <c r="A218" s="37"/>
      <c r="B218" s="38"/>
      <c r="C218" s="204" t="s">
        <v>616</v>
      </c>
      <c r="D218" s="204" t="s">
        <v>123</v>
      </c>
      <c r="E218" s="205" t="s">
        <v>477</v>
      </c>
      <c r="F218" s="206" t="s">
        <v>478</v>
      </c>
      <c r="G218" s="207" t="s">
        <v>479</v>
      </c>
      <c r="H218" s="208">
        <v>1</v>
      </c>
      <c r="I218" s="209"/>
      <c r="J218" s="210">
        <f>ROUND(I218*H218,2)</f>
        <v>0</v>
      </c>
      <c r="K218" s="211"/>
      <c r="L218" s="43"/>
      <c r="M218" s="212" t="s">
        <v>19</v>
      </c>
      <c r="N218" s="213" t="s">
        <v>43</v>
      </c>
      <c r="O218" s="83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6" t="s">
        <v>448</v>
      </c>
      <c r="AT218" s="216" t="s">
        <v>123</v>
      </c>
      <c r="AU218" s="216" t="s">
        <v>82</v>
      </c>
      <c r="AY218" s="16" t="s">
        <v>120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6" t="s">
        <v>80</v>
      </c>
      <c r="BK218" s="217">
        <f>ROUND(I218*H218,2)</f>
        <v>0</v>
      </c>
      <c r="BL218" s="16" t="s">
        <v>448</v>
      </c>
      <c r="BM218" s="216" t="s">
        <v>617</v>
      </c>
    </row>
    <row r="219" s="2" customFormat="1">
      <c r="A219" s="37"/>
      <c r="B219" s="38"/>
      <c r="C219" s="39"/>
      <c r="D219" s="218" t="s">
        <v>129</v>
      </c>
      <c r="E219" s="39"/>
      <c r="F219" s="219" t="s">
        <v>481</v>
      </c>
      <c r="G219" s="39"/>
      <c r="H219" s="39"/>
      <c r="I219" s="220"/>
      <c r="J219" s="39"/>
      <c r="K219" s="39"/>
      <c r="L219" s="43"/>
      <c r="M219" s="234"/>
      <c r="N219" s="235"/>
      <c r="O219" s="236"/>
      <c r="P219" s="236"/>
      <c r="Q219" s="236"/>
      <c r="R219" s="236"/>
      <c r="S219" s="236"/>
      <c r="T219" s="2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129</v>
      </c>
      <c r="AU219" s="16" t="s">
        <v>82</v>
      </c>
    </row>
    <row r="220" s="2" customFormat="1" ht="6.96" customHeight="1">
      <c r="A220" s="37"/>
      <c r="B220" s="58"/>
      <c r="C220" s="59"/>
      <c r="D220" s="59"/>
      <c r="E220" s="59"/>
      <c r="F220" s="59"/>
      <c r="G220" s="59"/>
      <c r="H220" s="59"/>
      <c r="I220" s="59"/>
      <c r="J220" s="59"/>
      <c r="K220" s="59"/>
      <c r="L220" s="43"/>
      <c r="M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</row>
  </sheetData>
  <sheetProtection sheet="1" autoFilter="0" formatColumns="0" formatRows="0" objects="1" scenarios="1" spinCount="100000" saltValue="IwfZEo4NJzoqvc4Va8ZdB0qoYE1SF5XYOET48UaYWip+ReEragRfdSaVz9E+hdbkaUcyfDaIVHDSnU40h6kYLA==" hashValue="6O80mt5Kt3bkKcbBueBgTiwMXGOrpEGc6Y2ytJJvcirilWsJkv9eiSjdkpV5gj6asMhuZSsbHPM8uvEwXkRykw==" algorithmName="SHA-512" password="CC7B"/>
  <autoFilter ref="C86:K21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1/210203901"/>
    <hyperlink ref="F96" r:id="rId2" display="https://podminky.urs.cz/item/CS_URS_2025_01/210204011"/>
    <hyperlink ref="F100" r:id="rId3" display="https://podminky.urs.cz/item/CS_URS_2025_01/210204104"/>
    <hyperlink ref="F103" r:id="rId4" display="https://podminky.urs.cz/item/CS_URS_2025_01/210204106"/>
    <hyperlink ref="F108" r:id="rId5" display="https://podminky.urs.cz/item/CS_URS_2025_01/210204202"/>
    <hyperlink ref="F112" r:id="rId6" display="https://podminky.urs.cz/item/CS_URS_2025_01/210204203"/>
    <hyperlink ref="F115" r:id="rId7" display="https://podminky.urs.cz/item/CS_URS_2025_01/210812011"/>
    <hyperlink ref="F118" r:id="rId8" display="https://podminky.urs.cz/item/CS_URS_2025_01/210902011"/>
    <hyperlink ref="F121" r:id="rId9" display="https://podminky.urs.cz/item/CS_URS_2025_01/210812033"/>
    <hyperlink ref="F124" r:id="rId10" display="https://podminky.urs.cz/item/CS_URS_2025_01/210101233"/>
    <hyperlink ref="F127" r:id="rId11" display="https://podminky.urs.cz/item/CS_URS_2025_01/210220022"/>
    <hyperlink ref="F132" r:id="rId12" display="https://podminky.urs.cz/item/CS_URS_2025_01/460791113"/>
    <hyperlink ref="F135" r:id="rId13" display="https://podminky.urs.cz/item/CS_URS_2025_01/210100001"/>
    <hyperlink ref="F137" r:id="rId14" display="https://podminky.urs.cz/item/CS_URS_2025_01/210100003"/>
    <hyperlink ref="F139" r:id="rId15" display="https://podminky.urs.cz/item/CS_URS_2025_01/218202016"/>
    <hyperlink ref="F141" r:id="rId16" display="https://podminky.urs.cz/item/CS_URS_2025_01/218204011"/>
    <hyperlink ref="F143" r:id="rId17" display="https://podminky.urs.cz/item/CS_URS_2025_01/218204104"/>
    <hyperlink ref="F145" r:id="rId18" display="https://podminky.urs.cz/item/CS_URS_2025_01/218204113"/>
    <hyperlink ref="F147" r:id="rId19" display="https://podminky.urs.cz/item/CS_URS_2025_01/218204125"/>
    <hyperlink ref="F149" r:id="rId20" display="https://podminky.urs.cz/item/CS_URS_2025_01/218204202"/>
    <hyperlink ref="F151" r:id="rId21" display="https://podminky.urs.cz/item/CS_URS_2025_01/218100001"/>
    <hyperlink ref="F153" r:id="rId22" display="https://podminky.urs.cz/item/CS_URS_2025_01/218100003"/>
    <hyperlink ref="F155" r:id="rId23" display="https://podminky.urs.cz/item/CS_URS_2025_01/218900601"/>
    <hyperlink ref="F157" r:id="rId24" display="https://podminky.urs.cz/item/CS_URS_2025_01/460905121"/>
    <hyperlink ref="F162" r:id="rId25" display="https://podminky.urs.cz/item/CS_URS_2025_01/460091112"/>
    <hyperlink ref="F164" r:id="rId26" display="https://podminky.urs.cz/item/CS_URS_2025_01/460131113"/>
    <hyperlink ref="F166" r:id="rId27" display="https://podminky.urs.cz/item/CS_URS_2025_01/460391123"/>
    <hyperlink ref="F168" r:id="rId28" display="https://podminky.urs.cz/item/CS_URS_2025_01/460191113"/>
    <hyperlink ref="F170" r:id="rId29" display="https://podminky.urs.cz/item/CS_URS_2025_01/460371111"/>
    <hyperlink ref="F172" r:id="rId30" display="https://podminky.urs.cz/item/CS_URS_2025_01/460381111"/>
    <hyperlink ref="F174" r:id="rId31" display="https://podminky.urs.cz/item/CS_URS_2025_01/468051121"/>
    <hyperlink ref="F176" r:id="rId32" display="https://podminky.urs.cz/item/CS_URS_2025_01/460641411"/>
    <hyperlink ref="F178" r:id="rId33" display="https://podminky.urs.cz/item/CS_URS_2025_01/460641412"/>
    <hyperlink ref="F180" r:id="rId34" display="https://podminky.urs.cz/item/CS_URS_2025_01/460641113"/>
    <hyperlink ref="F184" r:id="rId35" display="https://podminky.urs.cz/item/CS_URS_2025_01/469972111"/>
    <hyperlink ref="F186" r:id="rId36" display="https://podminky.urs.cz/item/CS_URS_2025_01/469972121"/>
    <hyperlink ref="F188" r:id="rId37" display="https://podminky.urs.cz/item/CS_URS_2025_01/460361111"/>
    <hyperlink ref="F190" r:id="rId38" display="https://podminky.urs.cz/item/CS_URS_2025_01/469973114"/>
    <hyperlink ref="F192" r:id="rId39" display="https://podminky.urs.cz/item/CS_URS_2025_01/469973115"/>
    <hyperlink ref="F194" r:id="rId40" display="https://podminky.urs.cz/item/CS_URS_2025_01/469973116"/>
    <hyperlink ref="F196" r:id="rId41" display="https://podminky.urs.cz/item/CS_URS_2025_01/460871163"/>
    <hyperlink ref="F198" r:id="rId42" display="https://podminky.urs.cz/item/CS_URS_2025_01/460881212"/>
    <hyperlink ref="F200" r:id="rId43" display="https://podminky.urs.cz/item/CS_URS_2025_01/468011144"/>
    <hyperlink ref="F202" r:id="rId44" display="https://podminky.urs.cz/item/CS_URS_2025_01/468041125"/>
    <hyperlink ref="F206" r:id="rId45" display="https://podminky.urs.cz/item/CS_URS_2025_01/013254000"/>
    <hyperlink ref="F208" r:id="rId46" display="https://podminky.urs.cz/item/CS_URS_2025_01/210280003"/>
    <hyperlink ref="F211" r:id="rId47" display="https://podminky.urs.cz/item/CS_URS_2025_01/030001000"/>
    <hyperlink ref="F213" r:id="rId48" display="https://podminky.urs.cz/item/CS_URS_2025_01/034303000"/>
    <hyperlink ref="F216" r:id="rId49" display="https://podminky.urs.cz/item/CS_URS_2025_01/045303000"/>
    <hyperlink ref="F219" r:id="rId50" display="https://podminky.urs.cz/item/CS_URS_2025_01/07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SÚS PK - výměna venkovního osvětlení (Chrudimsko)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618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1. 9. 2025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ROUND((SUM(BE87:BE201)),  2)</f>
        <v>0</v>
      </c>
      <c r="G33" s="37"/>
      <c r="H33" s="37"/>
      <c r="I33" s="147">
        <v>0.20999999999999999</v>
      </c>
      <c r="J33" s="146">
        <f>ROUND(((SUM(BE87:BE201))*I33),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ROUND((SUM(BF87:BF201)),  2)</f>
        <v>0</v>
      </c>
      <c r="G34" s="37"/>
      <c r="H34" s="37"/>
      <c r="I34" s="147">
        <v>0.12</v>
      </c>
      <c r="J34" s="146">
        <f>ROUND(((SUM(BF87:BF201))*I34),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ROUND((SUM(BG87:BG201)),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ROUND((SUM(BH87:BH201)),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ROUND((SUM(BI87:BI201)),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SÚS PK - výměna venkovního osvětlení (Chrudimsko)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SO11 - Luže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Pardubický kraj</v>
      </c>
      <c r="G52" s="39"/>
      <c r="H52" s="39"/>
      <c r="I52" s="31" t="s">
        <v>23</v>
      </c>
      <c r="J52" s="71" t="str">
        <f>IF(J12="","",J12)</f>
        <v>1. 9. 2025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Správa a údržba silnic Pardubického kraj</v>
      </c>
      <c r="G54" s="39"/>
      <c r="H54" s="39"/>
      <c r="I54" s="31" t="s">
        <v>31</v>
      </c>
      <c r="J54" s="35" t="str">
        <f>E21</f>
        <v>Jaroslav Kulička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J89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98</v>
      </c>
      <c r="E62" s="173"/>
      <c r="F62" s="173"/>
      <c r="G62" s="173"/>
      <c r="H62" s="173"/>
      <c r="I62" s="173"/>
      <c r="J62" s="174">
        <f>J142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99</v>
      </c>
      <c r="E63" s="167"/>
      <c r="F63" s="167"/>
      <c r="G63" s="167"/>
      <c r="H63" s="167"/>
      <c r="I63" s="167"/>
      <c r="J63" s="168">
        <f>J185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100</v>
      </c>
      <c r="E64" s="173"/>
      <c r="F64" s="173"/>
      <c r="G64" s="173"/>
      <c r="H64" s="173"/>
      <c r="I64" s="173"/>
      <c r="J64" s="174">
        <f>J186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101</v>
      </c>
      <c r="E65" s="173"/>
      <c r="F65" s="173"/>
      <c r="G65" s="173"/>
      <c r="H65" s="173"/>
      <c r="I65" s="173"/>
      <c r="J65" s="174">
        <f>J191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102</v>
      </c>
      <c r="E66" s="173"/>
      <c r="F66" s="173"/>
      <c r="G66" s="173"/>
      <c r="H66" s="173"/>
      <c r="I66" s="173"/>
      <c r="J66" s="174">
        <f>J196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103</v>
      </c>
      <c r="E67" s="173"/>
      <c r="F67" s="173"/>
      <c r="G67" s="173"/>
      <c r="H67" s="173"/>
      <c r="I67" s="173"/>
      <c r="J67" s="174">
        <f>J199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104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SÚS PK - výměna venkovního osvětlení (Chrudimsko)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90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SO11 - Luže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Pardubický kraj</v>
      </c>
      <c r="G81" s="39"/>
      <c r="H81" s="39"/>
      <c r="I81" s="31" t="s">
        <v>23</v>
      </c>
      <c r="J81" s="71" t="str">
        <f>IF(J12="","",J12)</f>
        <v>1. 9. 2025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E15</f>
        <v xml:space="preserve"> Správa a údržba silnic Pardubického kraj</v>
      </c>
      <c r="G83" s="39"/>
      <c r="H83" s="39"/>
      <c r="I83" s="31" t="s">
        <v>31</v>
      </c>
      <c r="J83" s="35" t="str">
        <f>E21</f>
        <v>Jaroslav Kulička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IF(E18="","",E18)</f>
        <v>Vyplň údaj</v>
      </c>
      <c r="G84" s="39"/>
      <c r="H84" s="39"/>
      <c r="I84" s="31" t="s">
        <v>34</v>
      </c>
      <c r="J84" s="35" t="str">
        <f>E24</f>
        <v xml:space="preserve"> 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6"/>
      <c r="B86" s="177"/>
      <c r="C86" s="178" t="s">
        <v>105</v>
      </c>
      <c r="D86" s="179" t="s">
        <v>57</v>
      </c>
      <c r="E86" s="179" t="s">
        <v>53</v>
      </c>
      <c r="F86" s="179" t="s">
        <v>54</v>
      </c>
      <c r="G86" s="179" t="s">
        <v>106</v>
      </c>
      <c r="H86" s="179" t="s">
        <v>107</v>
      </c>
      <c r="I86" s="179" t="s">
        <v>108</v>
      </c>
      <c r="J86" s="180" t="s">
        <v>94</v>
      </c>
      <c r="K86" s="181" t="s">
        <v>109</v>
      </c>
      <c r="L86" s="182"/>
      <c r="M86" s="91" t="s">
        <v>19</v>
      </c>
      <c r="N86" s="92" t="s">
        <v>42</v>
      </c>
      <c r="O86" s="92" t="s">
        <v>110</v>
      </c>
      <c r="P86" s="92" t="s">
        <v>111</v>
      </c>
      <c r="Q86" s="92" t="s">
        <v>112</v>
      </c>
      <c r="R86" s="92" t="s">
        <v>113</v>
      </c>
      <c r="S86" s="92" t="s">
        <v>114</v>
      </c>
      <c r="T86" s="93" t="s">
        <v>115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7"/>
      <c r="B87" s="38"/>
      <c r="C87" s="98" t="s">
        <v>116</v>
      </c>
      <c r="D87" s="39"/>
      <c r="E87" s="39"/>
      <c r="F87" s="39"/>
      <c r="G87" s="39"/>
      <c r="H87" s="39"/>
      <c r="I87" s="39"/>
      <c r="J87" s="183">
        <f>BK87</f>
        <v>0</v>
      </c>
      <c r="K87" s="39"/>
      <c r="L87" s="43"/>
      <c r="M87" s="94"/>
      <c r="N87" s="184"/>
      <c r="O87" s="95"/>
      <c r="P87" s="185">
        <f>P88+P185</f>
        <v>0</v>
      </c>
      <c r="Q87" s="95"/>
      <c r="R87" s="185">
        <f>R88+R185</f>
        <v>0.34321800000000002</v>
      </c>
      <c r="S87" s="95"/>
      <c r="T87" s="186">
        <f>T88+T185</f>
        <v>6.0700000000000003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71</v>
      </c>
      <c r="AU87" s="16" t="s">
        <v>95</v>
      </c>
      <c r="BK87" s="187">
        <f>BK88+BK185</f>
        <v>0</v>
      </c>
    </row>
    <row r="88" s="12" customFormat="1" ht="25.92" customHeight="1">
      <c r="A88" s="12"/>
      <c r="B88" s="188"/>
      <c r="C88" s="189"/>
      <c r="D88" s="190" t="s">
        <v>71</v>
      </c>
      <c r="E88" s="191" t="s">
        <v>117</v>
      </c>
      <c r="F88" s="191" t="s">
        <v>118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P89+P142</f>
        <v>0</v>
      </c>
      <c r="Q88" s="196"/>
      <c r="R88" s="197">
        <f>R89+R142</f>
        <v>0.34321800000000002</v>
      </c>
      <c r="S88" s="196"/>
      <c r="T88" s="198">
        <f>T89+T142</f>
        <v>6.0700000000000003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119</v>
      </c>
      <c r="AT88" s="200" t="s">
        <v>71</v>
      </c>
      <c r="AU88" s="200" t="s">
        <v>72</v>
      </c>
      <c r="AY88" s="199" t="s">
        <v>120</v>
      </c>
      <c r="BK88" s="201">
        <f>BK89+BK142</f>
        <v>0</v>
      </c>
    </row>
    <row r="89" s="12" customFormat="1" ht="22.8" customHeight="1">
      <c r="A89" s="12"/>
      <c r="B89" s="188"/>
      <c r="C89" s="189"/>
      <c r="D89" s="190" t="s">
        <v>71</v>
      </c>
      <c r="E89" s="202" t="s">
        <v>121</v>
      </c>
      <c r="F89" s="202" t="s">
        <v>122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SUM(P90:P141)</f>
        <v>0</v>
      </c>
      <c r="Q89" s="196"/>
      <c r="R89" s="197">
        <f>SUM(R90:R141)</f>
        <v>0.33989000000000003</v>
      </c>
      <c r="S89" s="196"/>
      <c r="T89" s="198">
        <f>SUM(T90:T141)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119</v>
      </c>
      <c r="AT89" s="200" t="s">
        <v>71</v>
      </c>
      <c r="AU89" s="200" t="s">
        <v>80</v>
      </c>
      <c r="AY89" s="199" t="s">
        <v>120</v>
      </c>
      <c r="BK89" s="201">
        <f>SUM(BK90:BK141)</f>
        <v>0</v>
      </c>
    </row>
    <row r="90" s="2" customFormat="1" ht="33" customHeight="1">
      <c r="A90" s="37"/>
      <c r="B90" s="38"/>
      <c r="C90" s="204" t="s">
        <v>80</v>
      </c>
      <c r="D90" s="204" t="s">
        <v>123</v>
      </c>
      <c r="E90" s="205" t="s">
        <v>124</v>
      </c>
      <c r="F90" s="206" t="s">
        <v>125</v>
      </c>
      <c r="G90" s="207" t="s">
        <v>126</v>
      </c>
      <c r="H90" s="208">
        <v>2</v>
      </c>
      <c r="I90" s="209"/>
      <c r="J90" s="210">
        <f>ROUND(I90*H90,2)</f>
        <v>0</v>
      </c>
      <c r="K90" s="211"/>
      <c r="L90" s="43"/>
      <c r="M90" s="212" t="s">
        <v>19</v>
      </c>
      <c r="N90" s="213" t="s">
        <v>43</v>
      </c>
      <c r="O90" s="83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6" t="s">
        <v>127</v>
      </c>
      <c r="AT90" s="216" t="s">
        <v>123</v>
      </c>
      <c r="AU90" s="216" t="s">
        <v>82</v>
      </c>
      <c r="AY90" s="16" t="s">
        <v>120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6" t="s">
        <v>80</v>
      </c>
      <c r="BK90" s="217">
        <f>ROUND(I90*H90,2)</f>
        <v>0</v>
      </c>
      <c r="BL90" s="16" t="s">
        <v>127</v>
      </c>
      <c r="BM90" s="216" t="s">
        <v>619</v>
      </c>
    </row>
    <row r="91" s="2" customFormat="1">
      <c r="A91" s="37"/>
      <c r="B91" s="38"/>
      <c r="C91" s="39"/>
      <c r="D91" s="218" t="s">
        <v>129</v>
      </c>
      <c r="E91" s="39"/>
      <c r="F91" s="219" t="s">
        <v>130</v>
      </c>
      <c r="G91" s="39"/>
      <c r="H91" s="39"/>
      <c r="I91" s="220"/>
      <c r="J91" s="39"/>
      <c r="K91" s="39"/>
      <c r="L91" s="43"/>
      <c r="M91" s="221"/>
      <c r="N91" s="222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129</v>
      </c>
      <c r="AU91" s="16" t="s">
        <v>82</v>
      </c>
    </row>
    <row r="92" s="2" customFormat="1" ht="24.15" customHeight="1">
      <c r="A92" s="37"/>
      <c r="B92" s="38"/>
      <c r="C92" s="223" t="s">
        <v>82</v>
      </c>
      <c r="D92" s="223" t="s">
        <v>117</v>
      </c>
      <c r="E92" s="224" t="s">
        <v>620</v>
      </c>
      <c r="F92" s="225" t="s">
        <v>621</v>
      </c>
      <c r="G92" s="226" t="s">
        <v>133</v>
      </c>
      <c r="H92" s="227">
        <v>2</v>
      </c>
      <c r="I92" s="228"/>
      <c r="J92" s="229">
        <f>ROUND(I92*H92,2)</f>
        <v>0</v>
      </c>
      <c r="K92" s="230"/>
      <c r="L92" s="231"/>
      <c r="M92" s="232" t="s">
        <v>19</v>
      </c>
      <c r="N92" s="233" t="s">
        <v>43</v>
      </c>
      <c r="O92" s="83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6" t="s">
        <v>134</v>
      </c>
      <c r="AT92" s="216" t="s">
        <v>117</v>
      </c>
      <c r="AU92" s="216" t="s">
        <v>82</v>
      </c>
      <c r="AY92" s="16" t="s">
        <v>120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6" t="s">
        <v>80</v>
      </c>
      <c r="BK92" s="217">
        <f>ROUND(I92*H92,2)</f>
        <v>0</v>
      </c>
      <c r="BL92" s="16" t="s">
        <v>127</v>
      </c>
      <c r="BM92" s="216" t="s">
        <v>622</v>
      </c>
    </row>
    <row r="93" s="2" customFormat="1" ht="16.5" customHeight="1">
      <c r="A93" s="37"/>
      <c r="B93" s="38"/>
      <c r="C93" s="204" t="s">
        <v>119</v>
      </c>
      <c r="D93" s="204" t="s">
        <v>123</v>
      </c>
      <c r="E93" s="205" t="s">
        <v>144</v>
      </c>
      <c r="F93" s="206" t="s">
        <v>145</v>
      </c>
      <c r="G93" s="207" t="s">
        <v>133</v>
      </c>
      <c r="H93" s="208">
        <v>2</v>
      </c>
      <c r="I93" s="209"/>
      <c r="J93" s="210">
        <f>ROUND(I93*H93,2)</f>
        <v>0</v>
      </c>
      <c r="K93" s="211"/>
      <c r="L93" s="43"/>
      <c r="M93" s="212" t="s">
        <v>19</v>
      </c>
      <c r="N93" s="21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127</v>
      </c>
      <c r="AT93" s="216" t="s">
        <v>123</v>
      </c>
      <c r="AU93" s="216" t="s">
        <v>82</v>
      </c>
      <c r="AY93" s="16" t="s">
        <v>120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127</v>
      </c>
      <c r="BM93" s="216" t="s">
        <v>623</v>
      </c>
    </row>
    <row r="94" s="2" customFormat="1" ht="24.15" customHeight="1">
      <c r="A94" s="37"/>
      <c r="B94" s="38"/>
      <c r="C94" s="204" t="s">
        <v>139</v>
      </c>
      <c r="D94" s="204" t="s">
        <v>123</v>
      </c>
      <c r="E94" s="205" t="s">
        <v>148</v>
      </c>
      <c r="F94" s="206" t="s">
        <v>149</v>
      </c>
      <c r="G94" s="207" t="s">
        <v>126</v>
      </c>
      <c r="H94" s="208">
        <v>2</v>
      </c>
      <c r="I94" s="209"/>
      <c r="J94" s="210">
        <f>ROUND(I94*H94,2)</f>
        <v>0</v>
      </c>
      <c r="K94" s="211"/>
      <c r="L94" s="43"/>
      <c r="M94" s="212" t="s">
        <v>19</v>
      </c>
      <c r="N94" s="213" t="s">
        <v>43</v>
      </c>
      <c r="O94" s="8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6" t="s">
        <v>127</v>
      </c>
      <c r="AT94" s="216" t="s">
        <v>123</v>
      </c>
      <c r="AU94" s="216" t="s">
        <v>82</v>
      </c>
      <c r="AY94" s="16" t="s">
        <v>120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80</v>
      </c>
      <c r="BK94" s="217">
        <f>ROUND(I94*H94,2)</f>
        <v>0</v>
      </c>
      <c r="BL94" s="16" t="s">
        <v>127</v>
      </c>
      <c r="BM94" s="216" t="s">
        <v>624</v>
      </c>
    </row>
    <row r="95" s="2" customFormat="1">
      <c r="A95" s="37"/>
      <c r="B95" s="38"/>
      <c r="C95" s="39"/>
      <c r="D95" s="218" t="s">
        <v>129</v>
      </c>
      <c r="E95" s="39"/>
      <c r="F95" s="219" t="s">
        <v>151</v>
      </c>
      <c r="G95" s="39"/>
      <c r="H95" s="39"/>
      <c r="I95" s="220"/>
      <c r="J95" s="39"/>
      <c r="K95" s="39"/>
      <c r="L95" s="43"/>
      <c r="M95" s="221"/>
      <c r="N95" s="222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129</v>
      </c>
      <c r="AU95" s="16" t="s">
        <v>82</v>
      </c>
    </row>
    <row r="96" s="2" customFormat="1" ht="16.5" customHeight="1">
      <c r="A96" s="37"/>
      <c r="B96" s="38"/>
      <c r="C96" s="223" t="s">
        <v>143</v>
      </c>
      <c r="D96" s="223" t="s">
        <v>117</v>
      </c>
      <c r="E96" s="224" t="s">
        <v>153</v>
      </c>
      <c r="F96" s="225" t="s">
        <v>154</v>
      </c>
      <c r="G96" s="226" t="s">
        <v>126</v>
      </c>
      <c r="H96" s="227">
        <v>2</v>
      </c>
      <c r="I96" s="228"/>
      <c r="J96" s="229">
        <f>ROUND(I96*H96,2)</f>
        <v>0</v>
      </c>
      <c r="K96" s="230"/>
      <c r="L96" s="231"/>
      <c r="M96" s="232" t="s">
        <v>19</v>
      </c>
      <c r="N96" s="233" t="s">
        <v>43</v>
      </c>
      <c r="O96" s="83"/>
      <c r="P96" s="214">
        <f>O96*H96</f>
        <v>0</v>
      </c>
      <c r="Q96" s="214">
        <v>0.127</v>
      </c>
      <c r="R96" s="214">
        <f>Q96*H96</f>
        <v>0.254</v>
      </c>
      <c r="S96" s="214">
        <v>0</v>
      </c>
      <c r="T96" s="21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6" t="s">
        <v>155</v>
      </c>
      <c r="AT96" s="216" t="s">
        <v>117</v>
      </c>
      <c r="AU96" s="216" t="s">
        <v>82</v>
      </c>
      <c r="AY96" s="16" t="s">
        <v>120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80</v>
      </c>
      <c r="BK96" s="217">
        <f>ROUND(I96*H96,2)</f>
        <v>0</v>
      </c>
      <c r="BL96" s="16" t="s">
        <v>155</v>
      </c>
      <c r="BM96" s="216" t="s">
        <v>625</v>
      </c>
    </row>
    <row r="97" s="2" customFormat="1" ht="16.5" customHeight="1">
      <c r="A97" s="37"/>
      <c r="B97" s="38"/>
      <c r="C97" s="223" t="s">
        <v>147</v>
      </c>
      <c r="D97" s="223" t="s">
        <v>117</v>
      </c>
      <c r="E97" s="224" t="s">
        <v>158</v>
      </c>
      <c r="F97" s="225" t="s">
        <v>159</v>
      </c>
      <c r="G97" s="226" t="s">
        <v>126</v>
      </c>
      <c r="H97" s="227">
        <v>2</v>
      </c>
      <c r="I97" s="228"/>
      <c r="J97" s="229">
        <f>ROUND(I97*H97,2)</f>
        <v>0</v>
      </c>
      <c r="K97" s="230"/>
      <c r="L97" s="231"/>
      <c r="M97" s="232" t="s">
        <v>19</v>
      </c>
      <c r="N97" s="233" t="s">
        <v>43</v>
      </c>
      <c r="O97" s="83"/>
      <c r="P97" s="214">
        <f>O97*H97</f>
        <v>0</v>
      </c>
      <c r="Q97" s="214">
        <v>0.0016000000000000001</v>
      </c>
      <c r="R97" s="214">
        <f>Q97*H97</f>
        <v>0.0032000000000000002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155</v>
      </c>
      <c r="AT97" s="216" t="s">
        <v>117</v>
      </c>
      <c r="AU97" s="216" t="s">
        <v>82</v>
      </c>
      <c r="AY97" s="16" t="s">
        <v>120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80</v>
      </c>
      <c r="BK97" s="217">
        <f>ROUND(I97*H97,2)</f>
        <v>0</v>
      </c>
      <c r="BL97" s="16" t="s">
        <v>155</v>
      </c>
      <c r="BM97" s="216" t="s">
        <v>626</v>
      </c>
    </row>
    <row r="98" s="2" customFormat="1" ht="24.15" customHeight="1">
      <c r="A98" s="37"/>
      <c r="B98" s="38"/>
      <c r="C98" s="204" t="s">
        <v>152</v>
      </c>
      <c r="D98" s="204" t="s">
        <v>123</v>
      </c>
      <c r="E98" s="205" t="s">
        <v>162</v>
      </c>
      <c r="F98" s="206" t="s">
        <v>163</v>
      </c>
      <c r="G98" s="207" t="s">
        <v>126</v>
      </c>
      <c r="H98" s="208">
        <v>2</v>
      </c>
      <c r="I98" s="209"/>
      <c r="J98" s="210">
        <f>ROUND(I98*H98,2)</f>
        <v>0</v>
      </c>
      <c r="K98" s="211"/>
      <c r="L98" s="43"/>
      <c r="M98" s="212" t="s">
        <v>19</v>
      </c>
      <c r="N98" s="213" t="s">
        <v>43</v>
      </c>
      <c r="O98" s="83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6" t="s">
        <v>127</v>
      </c>
      <c r="AT98" s="216" t="s">
        <v>123</v>
      </c>
      <c r="AU98" s="216" t="s">
        <v>82</v>
      </c>
      <c r="AY98" s="16" t="s">
        <v>120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80</v>
      </c>
      <c r="BK98" s="217">
        <f>ROUND(I98*H98,2)</f>
        <v>0</v>
      </c>
      <c r="BL98" s="16" t="s">
        <v>127</v>
      </c>
      <c r="BM98" s="216" t="s">
        <v>627</v>
      </c>
    </row>
    <row r="99" s="2" customFormat="1">
      <c r="A99" s="37"/>
      <c r="B99" s="38"/>
      <c r="C99" s="39"/>
      <c r="D99" s="218" t="s">
        <v>129</v>
      </c>
      <c r="E99" s="39"/>
      <c r="F99" s="219" t="s">
        <v>165</v>
      </c>
      <c r="G99" s="39"/>
      <c r="H99" s="39"/>
      <c r="I99" s="220"/>
      <c r="J99" s="39"/>
      <c r="K99" s="39"/>
      <c r="L99" s="43"/>
      <c r="M99" s="221"/>
      <c r="N99" s="222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129</v>
      </c>
      <c r="AU99" s="16" t="s">
        <v>82</v>
      </c>
    </row>
    <row r="100" s="2" customFormat="1" ht="33" customHeight="1">
      <c r="A100" s="37"/>
      <c r="B100" s="38"/>
      <c r="C100" s="223" t="s">
        <v>157</v>
      </c>
      <c r="D100" s="223" t="s">
        <v>117</v>
      </c>
      <c r="E100" s="224" t="s">
        <v>628</v>
      </c>
      <c r="F100" s="225" t="s">
        <v>629</v>
      </c>
      <c r="G100" s="226" t="s">
        <v>126</v>
      </c>
      <c r="H100" s="227">
        <v>2</v>
      </c>
      <c r="I100" s="228"/>
      <c r="J100" s="229">
        <f>ROUND(I100*H100,2)</f>
        <v>0</v>
      </c>
      <c r="K100" s="230"/>
      <c r="L100" s="231"/>
      <c r="M100" s="232" t="s">
        <v>19</v>
      </c>
      <c r="N100" s="233" t="s">
        <v>43</v>
      </c>
      <c r="O100" s="83"/>
      <c r="P100" s="214">
        <f>O100*H100</f>
        <v>0</v>
      </c>
      <c r="Q100" s="214">
        <v>0.018499999999999999</v>
      </c>
      <c r="R100" s="214">
        <f>Q100*H100</f>
        <v>0.036999999999999998</v>
      </c>
      <c r="S100" s="214">
        <v>0</v>
      </c>
      <c r="T100" s="21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6" t="s">
        <v>155</v>
      </c>
      <c r="AT100" s="216" t="s">
        <v>117</v>
      </c>
      <c r="AU100" s="216" t="s">
        <v>82</v>
      </c>
      <c r="AY100" s="16" t="s">
        <v>120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80</v>
      </c>
      <c r="BK100" s="217">
        <f>ROUND(I100*H100,2)</f>
        <v>0</v>
      </c>
      <c r="BL100" s="16" t="s">
        <v>155</v>
      </c>
      <c r="BM100" s="216" t="s">
        <v>630</v>
      </c>
    </row>
    <row r="101" s="2" customFormat="1" ht="16.5" customHeight="1">
      <c r="A101" s="37"/>
      <c r="B101" s="38"/>
      <c r="C101" s="204" t="s">
        <v>161</v>
      </c>
      <c r="D101" s="204" t="s">
        <v>123</v>
      </c>
      <c r="E101" s="205" t="s">
        <v>183</v>
      </c>
      <c r="F101" s="206" t="s">
        <v>184</v>
      </c>
      <c r="G101" s="207" t="s">
        <v>126</v>
      </c>
      <c r="H101" s="208">
        <v>2</v>
      </c>
      <c r="I101" s="209"/>
      <c r="J101" s="210">
        <f>ROUND(I101*H101,2)</f>
        <v>0</v>
      </c>
      <c r="K101" s="211"/>
      <c r="L101" s="43"/>
      <c r="M101" s="212" t="s">
        <v>19</v>
      </c>
      <c r="N101" s="213" t="s">
        <v>43</v>
      </c>
      <c r="O101" s="8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6" t="s">
        <v>127</v>
      </c>
      <c r="AT101" s="216" t="s">
        <v>123</v>
      </c>
      <c r="AU101" s="216" t="s">
        <v>82</v>
      </c>
      <c r="AY101" s="16" t="s">
        <v>120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80</v>
      </c>
      <c r="BK101" s="217">
        <f>ROUND(I101*H101,2)</f>
        <v>0</v>
      </c>
      <c r="BL101" s="16" t="s">
        <v>127</v>
      </c>
      <c r="BM101" s="216" t="s">
        <v>631</v>
      </c>
    </row>
    <row r="102" s="2" customFormat="1">
      <c r="A102" s="37"/>
      <c r="B102" s="38"/>
      <c r="C102" s="39"/>
      <c r="D102" s="218" t="s">
        <v>129</v>
      </c>
      <c r="E102" s="39"/>
      <c r="F102" s="219" t="s">
        <v>186</v>
      </c>
      <c r="G102" s="39"/>
      <c r="H102" s="39"/>
      <c r="I102" s="220"/>
      <c r="J102" s="39"/>
      <c r="K102" s="39"/>
      <c r="L102" s="43"/>
      <c r="M102" s="221"/>
      <c r="N102" s="222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129</v>
      </c>
      <c r="AU102" s="16" t="s">
        <v>82</v>
      </c>
    </row>
    <row r="103" s="2" customFormat="1" ht="16.5" customHeight="1">
      <c r="A103" s="37"/>
      <c r="B103" s="38"/>
      <c r="C103" s="223" t="s">
        <v>166</v>
      </c>
      <c r="D103" s="223" t="s">
        <v>117</v>
      </c>
      <c r="E103" s="224" t="s">
        <v>510</v>
      </c>
      <c r="F103" s="225" t="s">
        <v>511</v>
      </c>
      <c r="G103" s="226" t="s">
        <v>126</v>
      </c>
      <c r="H103" s="227">
        <v>2</v>
      </c>
      <c r="I103" s="228"/>
      <c r="J103" s="229">
        <f>ROUND(I103*H103,2)</f>
        <v>0</v>
      </c>
      <c r="K103" s="230"/>
      <c r="L103" s="231"/>
      <c r="M103" s="232" t="s">
        <v>19</v>
      </c>
      <c r="N103" s="233" t="s">
        <v>43</v>
      </c>
      <c r="O103" s="83"/>
      <c r="P103" s="214">
        <f>O103*H103</f>
        <v>0</v>
      </c>
      <c r="Q103" s="214">
        <v>0.00029999999999999997</v>
      </c>
      <c r="R103" s="214">
        <f>Q103*H103</f>
        <v>0.00059999999999999995</v>
      </c>
      <c r="S103" s="214">
        <v>0</v>
      </c>
      <c r="T103" s="21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155</v>
      </c>
      <c r="AT103" s="216" t="s">
        <v>117</v>
      </c>
      <c r="AU103" s="216" t="s">
        <v>82</v>
      </c>
      <c r="AY103" s="16" t="s">
        <v>120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80</v>
      </c>
      <c r="BK103" s="217">
        <f>ROUND(I103*H103,2)</f>
        <v>0</v>
      </c>
      <c r="BL103" s="16" t="s">
        <v>155</v>
      </c>
      <c r="BM103" s="216" t="s">
        <v>632</v>
      </c>
    </row>
    <row r="104" s="2" customFormat="1" ht="49.05" customHeight="1">
      <c r="A104" s="37"/>
      <c r="B104" s="38"/>
      <c r="C104" s="204" t="s">
        <v>170</v>
      </c>
      <c r="D104" s="204" t="s">
        <v>123</v>
      </c>
      <c r="E104" s="205" t="s">
        <v>201</v>
      </c>
      <c r="F104" s="206" t="s">
        <v>202</v>
      </c>
      <c r="G104" s="207" t="s">
        <v>203</v>
      </c>
      <c r="H104" s="208">
        <v>26</v>
      </c>
      <c r="I104" s="209"/>
      <c r="J104" s="210">
        <f>ROUND(I104*H104,2)</f>
        <v>0</v>
      </c>
      <c r="K104" s="211"/>
      <c r="L104" s="43"/>
      <c r="M104" s="212" t="s">
        <v>19</v>
      </c>
      <c r="N104" s="213" t="s">
        <v>43</v>
      </c>
      <c r="O104" s="83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6" t="s">
        <v>127</v>
      </c>
      <c r="AT104" s="216" t="s">
        <v>123</v>
      </c>
      <c r="AU104" s="216" t="s">
        <v>82</v>
      </c>
      <c r="AY104" s="16" t="s">
        <v>120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80</v>
      </c>
      <c r="BK104" s="217">
        <f>ROUND(I104*H104,2)</f>
        <v>0</v>
      </c>
      <c r="BL104" s="16" t="s">
        <v>127</v>
      </c>
      <c r="BM104" s="216" t="s">
        <v>633</v>
      </c>
    </row>
    <row r="105" s="2" customFormat="1">
      <c r="A105" s="37"/>
      <c r="B105" s="38"/>
      <c r="C105" s="39"/>
      <c r="D105" s="218" t="s">
        <v>129</v>
      </c>
      <c r="E105" s="39"/>
      <c r="F105" s="219" t="s">
        <v>205</v>
      </c>
      <c r="G105" s="39"/>
      <c r="H105" s="39"/>
      <c r="I105" s="220"/>
      <c r="J105" s="39"/>
      <c r="K105" s="39"/>
      <c r="L105" s="43"/>
      <c r="M105" s="221"/>
      <c r="N105" s="222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129</v>
      </c>
      <c r="AU105" s="16" t="s">
        <v>82</v>
      </c>
    </row>
    <row r="106" s="2" customFormat="1" ht="24.15" customHeight="1">
      <c r="A106" s="37"/>
      <c r="B106" s="38"/>
      <c r="C106" s="223" t="s">
        <v>8</v>
      </c>
      <c r="D106" s="223" t="s">
        <v>117</v>
      </c>
      <c r="E106" s="224" t="s">
        <v>207</v>
      </c>
      <c r="F106" s="225" t="s">
        <v>208</v>
      </c>
      <c r="G106" s="226" t="s">
        <v>203</v>
      </c>
      <c r="H106" s="227">
        <v>26</v>
      </c>
      <c r="I106" s="228"/>
      <c r="J106" s="229">
        <f>ROUND(I106*H106,2)</f>
        <v>0</v>
      </c>
      <c r="K106" s="230"/>
      <c r="L106" s="231"/>
      <c r="M106" s="232" t="s">
        <v>19</v>
      </c>
      <c r="N106" s="233" t="s">
        <v>43</v>
      </c>
      <c r="O106" s="83"/>
      <c r="P106" s="214">
        <f>O106*H106</f>
        <v>0</v>
      </c>
      <c r="Q106" s="214">
        <v>0.00012</v>
      </c>
      <c r="R106" s="214">
        <f>Q106*H106</f>
        <v>0.0031199999999999999</v>
      </c>
      <c r="S106" s="214">
        <v>0</v>
      </c>
      <c r="T106" s="21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6" t="s">
        <v>155</v>
      </c>
      <c r="AT106" s="216" t="s">
        <v>117</v>
      </c>
      <c r="AU106" s="216" t="s">
        <v>82</v>
      </c>
      <c r="AY106" s="16" t="s">
        <v>120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80</v>
      </c>
      <c r="BK106" s="217">
        <f>ROUND(I106*H106,2)</f>
        <v>0</v>
      </c>
      <c r="BL106" s="16" t="s">
        <v>155</v>
      </c>
      <c r="BM106" s="216" t="s">
        <v>634</v>
      </c>
    </row>
    <row r="107" s="2" customFormat="1" ht="44.25" customHeight="1">
      <c r="A107" s="37"/>
      <c r="B107" s="38"/>
      <c r="C107" s="204" t="s">
        <v>178</v>
      </c>
      <c r="D107" s="204" t="s">
        <v>123</v>
      </c>
      <c r="E107" s="205" t="s">
        <v>522</v>
      </c>
      <c r="F107" s="206" t="s">
        <v>523</v>
      </c>
      <c r="G107" s="207" t="s">
        <v>203</v>
      </c>
      <c r="H107" s="208">
        <v>9</v>
      </c>
      <c r="I107" s="209"/>
      <c r="J107" s="210">
        <f>ROUND(I107*H107,2)</f>
        <v>0</v>
      </c>
      <c r="K107" s="211"/>
      <c r="L107" s="43"/>
      <c r="M107" s="212" t="s">
        <v>19</v>
      </c>
      <c r="N107" s="213" t="s">
        <v>43</v>
      </c>
      <c r="O107" s="8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6" t="s">
        <v>127</v>
      </c>
      <c r="AT107" s="216" t="s">
        <v>123</v>
      </c>
      <c r="AU107" s="216" t="s">
        <v>82</v>
      </c>
      <c r="AY107" s="16" t="s">
        <v>120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80</v>
      </c>
      <c r="BK107" s="217">
        <f>ROUND(I107*H107,2)</f>
        <v>0</v>
      </c>
      <c r="BL107" s="16" t="s">
        <v>127</v>
      </c>
      <c r="BM107" s="216" t="s">
        <v>635</v>
      </c>
    </row>
    <row r="108" s="2" customFormat="1">
      <c r="A108" s="37"/>
      <c r="B108" s="38"/>
      <c r="C108" s="39"/>
      <c r="D108" s="218" t="s">
        <v>129</v>
      </c>
      <c r="E108" s="39"/>
      <c r="F108" s="219" t="s">
        <v>525</v>
      </c>
      <c r="G108" s="39"/>
      <c r="H108" s="39"/>
      <c r="I108" s="220"/>
      <c r="J108" s="39"/>
      <c r="K108" s="39"/>
      <c r="L108" s="43"/>
      <c r="M108" s="221"/>
      <c r="N108" s="22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129</v>
      </c>
      <c r="AU108" s="16" t="s">
        <v>82</v>
      </c>
    </row>
    <row r="109" s="2" customFormat="1" ht="24.15" customHeight="1">
      <c r="A109" s="37"/>
      <c r="B109" s="38"/>
      <c r="C109" s="223" t="s">
        <v>182</v>
      </c>
      <c r="D109" s="223" t="s">
        <v>117</v>
      </c>
      <c r="E109" s="224" t="s">
        <v>636</v>
      </c>
      <c r="F109" s="225" t="s">
        <v>637</v>
      </c>
      <c r="G109" s="226" t="s">
        <v>203</v>
      </c>
      <c r="H109" s="227">
        <v>9</v>
      </c>
      <c r="I109" s="228"/>
      <c r="J109" s="229">
        <f>ROUND(I109*H109,2)</f>
        <v>0</v>
      </c>
      <c r="K109" s="230"/>
      <c r="L109" s="231"/>
      <c r="M109" s="232" t="s">
        <v>19</v>
      </c>
      <c r="N109" s="233" t="s">
        <v>43</v>
      </c>
      <c r="O109" s="83"/>
      <c r="P109" s="214">
        <f>O109*H109</f>
        <v>0</v>
      </c>
      <c r="Q109" s="214">
        <v>0.00036000000000000002</v>
      </c>
      <c r="R109" s="214">
        <f>Q109*H109</f>
        <v>0.0032400000000000003</v>
      </c>
      <c r="S109" s="214">
        <v>0</v>
      </c>
      <c r="T109" s="21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6" t="s">
        <v>155</v>
      </c>
      <c r="AT109" s="216" t="s">
        <v>117</v>
      </c>
      <c r="AU109" s="216" t="s">
        <v>82</v>
      </c>
      <c r="AY109" s="16" t="s">
        <v>120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80</v>
      </c>
      <c r="BK109" s="217">
        <f>ROUND(I109*H109,2)</f>
        <v>0</v>
      </c>
      <c r="BL109" s="16" t="s">
        <v>155</v>
      </c>
      <c r="BM109" s="216" t="s">
        <v>638</v>
      </c>
    </row>
    <row r="110" s="2" customFormat="1" ht="37.8" customHeight="1">
      <c r="A110" s="37"/>
      <c r="B110" s="38"/>
      <c r="C110" s="204" t="s">
        <v>187</v>
      </c>
      <c r="D110" s="204" t="s">
        <v>123</v>
      </c>
      <c r="E110" s="205" t="s">
        <v>261</v>
      </c>
      <c r="F110" s="206" t="s">
        <v>262</v>
      </c>
      <c r="G110" s="207" t="s">
        <v>126</v>
      </c>
      <c r="H110" s="208">
        <v>3</v>
      </c>
      <c r="I110" s="209"/>
      <c r="J110" s="210">
        <f>ROUND(I110*H110,2)</f>
        <v>0</v>
      </c>
      <c r="K110" s="211"/>
      <c r="L110" s="43"/>
      <c r="M110" s="212" t="s">
        <v>19</v>
      </c>
      <c r="N110" s="213" t="s">
        <v>43</v>
      </c>
      <c r="O110" s="83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6" t="s">
        <v>127</v>
      </c>
      <c r="AT110" s="216" t="s">
        <v>123</v>
      </c>
      <c r="AU110" s="216" t="s">
        <v>82</v>
      </c>
      <c r="AY110" s="16" t="s">
        <v>120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80</v>
      </c>
      <c r="BK110" s="217">
        <f>ROUND(I110*H110,2)</f>
        <v>0</v>
      </c>
      <c r="BL110" s="16" t="s">
        <v>127</v>
      </c>
      <c r="BM110" s="216" t="s">
        <v>639</v>
      </c>
    </row>
    <row r="111" s="2" customFormat="1">
      <c r="A111" s="37"/>
      <c r="B111" s="38"/>
      <c r="C111" s="39"/>
      <c r="D111" s="218" t="s">
        <v>129</v>
      </c>
      <c r="E111" s="39"/>
      <c r="F111" s="219" t="s">
        <v>264</v>
      </c>
      <c r="G111" s="39"/>
      <c r="H111" s="39"/>
      <c r="I111" s="220"/>
      <c r="J111" s="39"/>
      <c r="K111" s="39"/>
      <c r="L111" s="43"/>
      <c r="M111" s="221"/>
      <c r="N111" s="222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129</v>
      </c>
      <c r="AU111" s="16" t="s">
        <v>82</v>
      </c>
    </row>
    <row r="112" s="2" customFormat="1" ht="24.15" customHeight="1">
      <c r="A112" s="37"/>
      <c r="B112" s="38"/>
      <c r="C112" s="223" t="s">
        <v>191</v>
      </c>
      <c r="D112" s="223" t="s">
        <v>117</v>
      </c>
      <c r="E112" s="224" t="s">
        <v>537</v>
      </c>
      <c r="F112" s="225" t="s">
        <v>538</v>
      </c>
      <c r="G112" s="226" t="s">
        <v>126</v>
      </c>
      <c r="H112" s="227">
        <v>3</v>
      </c>
      <c r="I112" s="228"/>
      <c r="J112" s="229">
        <f>ROUND(I112*H112,2)</f>
        <v>0</v>
      </c>
      <c r="K112" s="230"/>
      <c r="L112" s="231"/>
      <c r="M112" s="232" t="s">
        <v>19</v>
      </c>
      <c r="N112" s="233" t="s">
        <v>43</v>
      </c>
      <c r="O112" s="83"/>
      <c r="P112" s="214">
        <f>O112*H112</f>
        <v>0</v>
      </c>
      <c r="Q112" s="214">
        <v>0.0080999999999999996</v>
      </c>
      <c r="R112" s="214">
        <f>Q112*H112</f>
        <v>0.024299999999999999</v>
      </c>
      <c r="S112" s="214">
        <v>0</v>
      </c>
      <c r="T112" s="215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6" t="s">
        <v>155</v>
      </c>
      <c r="AT112" s="216" t="s">
        <v>117</v>
      </c>
      <c r="AU112" s="216" t="s">
        <v>82</v>
      </c>
      <c r="AY112" s="16" t="s">
        <v>120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6" t="s">
        <v>80</v>
      </c>
      <c r="BK112" s="217">
        <f>ROUND(I112*H112,2)</f>
        <v>0</v>
      </c>
      <c r="BL112" s="16" t="s">
        <v>155</v>
      </c>
      <c r="BM112" s="216" t="s">
        <v>640</v>
      </c>
    </row>
    <row r="113" s="2" customFormat="1" ht="49.05" customHeight="1">
      <c r="A113" s="37"/>
      <c r="B113" s="38"/>
      <c r="C113" s="204" t="s">
        <v>196</v>
      </c>
      <c r="D113" s="204" t="s">
        <v>123</v>
      </c>
      <c r="E113" s="205" t="s">
        <v>273</v>
      </c>
      <c r="F113" s="206" t="s">
        <v>274</v>
      </c>
      <c r="G113" s="207" t="s">
        <v>203</v>
      </c>
      <c r="H113" s="208">
        <v>6</v>
      </c>
      <c r="I113" s="209"/>
      <c r="J113" s="210">
        <f>ROUND(I113*H113,2)</f>
        <v>0</v>
      </c>
      <c r="K113" s="211"/>
      <c r="L113" s="43"/>
      <c r="M113" s="212" t="s">
        <v>19</v>
      </c>
      <c r="N113" s="213" t="s">
        <v>43</v>
      </c>
      <c r="O113" s="8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6" t="s">
        <v>127</v>
      </c>
      <c r="AT113" s="216" t="s">
        <v>123</v>
      </c>
      <c r="AU113" s="216" t="s">
        <v>82</v>
      </c>
      <c r="AY113" s="16" t="s">
        <v>120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6" t="s">
        <v>80</v>
      </c>
      <c r="BK113" s="217">
        <f>ROUND(I113*H113,2)</f>
        <v>0</v>
      </c>
      <c r="BL113" s="16" t="s">
        <v>127</v>
      </c>
      <c r="BM113" s="216" t="s">
        <v>641</v>
      </c>
    </row>
    <row r="114" s="2" customFormat="1">
      <c r="A114" s="37"/>
      <c r="B114" s="38"/>
      <c r="C114" s="39"/>
      <c r="D114" s="218" t="s">
        <v>129</v>
      </c>
      <c r="E114" s="39"/>
      <c r="F114" s="219" t="s">
        <v>276</v>
      </c>
      <c r="G114" s="39"/>
      <c r="H114" s="39"/>
      <c r="I114" s="220"/>
      <c r="J114" s="39"/>
      <c r="K114" s="39"/>
      <c r="L114" s="43"/>
      <c r="M114" s="221"/>
      <c r="N114" s="222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129</v>
      </c>
      <c r="AU114" s="16" t="s">
        <v>82</v>
      </c>
    </row>
    <row r="115" s="2" customFormat="1" ht="16.5" customHeight="1">
      <c r="A115" s="37"/>
      <c r="B115" s="38"/>
      <c r="C115" s="223" t="s">
        <v>200</v>
      </c>
      <c r="D115" s="223" t="s">
        <v>117</v>
      </c>
      <c r="E115" s="224" t="s">
        <v>278</v>
      </c>
      <c r="F115" s="225" t="s">
        <v>279</v>
      </c>
      <c r="G115" s="226" t="s">
        <v>280</v>
      </c>
      <c r="H115" s="227">
        <v>6</v>
      </c>
      <c r="I115" s="228"/>
      <c r="J115" s="229">
        <f>ROUND(I115*H115,2)</f>
        <v>0</v>
      </c>
      <c r="K115" s="230"/>
      <c r="L115" s="231"/>
      <c r="M115" s="232" t="s">
        <v>19</v>
      </c>
      <c r="N115" s="233" t="s">
        <v>43</v>
      </c>
      <c r="O115" s="83"/>
      <c r="P115" s="214">
        <f>O115*H115</f>
        <v>0</v>
      </c>
      <c r="Q115" s="214">
        <v>0.001</v>
      </c>
      <c r="R115" s="214">
        <f>Q115*H115</f>
        <v>0.0060000000000000001</v>
      </c>
      <c r="S115" s="214">
        <v>0</v>
      </c>
      <c r="T115" s="21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6" t="s">
        <v>155</v>
      </c>
      <c r="AT115" s="216" t="s">
        <v>117</v>
      </c>
      <c r="AU115" s="216" t="s">
        <v>82</v>
      </c>
      <c r="AY115" s="16" t="s">
        <v>120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6" t="s">
        <v>80</v>
      </c>
      <c r="BK115" s="217">
        <f>ROUND(I115*H115,2)</f>
        <v>0</v>
      </c>
      <c r="BL115" s="16" t="s">
        <v>155</v>
      </c>
      <c r="BM115" s="216" t="s">
        <v>642</v>
      </c>
    </row>
    <row r="116" s="2" customFormat="1" ht="16.5" customHeight="1">
      <c r="A116" s="37"/>
      <c r="B116" s="38"/>
      <c r="C116" s="223" t="s">
        <v>206</v>
      </c>
      <c r="D116" s="223" t="s">
        <v>117</v>
      </c>
      <c r="E116" s="224" t="s">
        <v>283</v>
      </c>
      <c r="F116" s="225" t="s">
        <v>284</v>
      </c>
      <c r="G116" s="226" t="s">
        <v>126</v>
      </c>
      <c r="H116" s="227">
        <v>2</v>
      </c>
      <c r="I116" s="228"/>
      <c r="J116" s="229">
        <f>ROUND(I116*H116,2)</f>
        <v>0</v>
      </c>
      <c r="K116" s="230"/>
      <c r="L116" s="231"/>
      <c r="M116" s="232" t="s">
        <v>19</v>
      </c>
      <c r="N116" s="233" t="s">
        <v>43</v>
      </c>
      <c r="O116" s="83"/>
      <c r="P116" s="214">
        <f>O116*H116</f>
        <v>0</v>
      </c>
      <c r="Q116" s="214">
        <v>0.00016000000000000001</v>
      </c>
      <c r="R116" s="214">
        <f>Q116*H116</f>
        <v>0.00032000000000000003</v>
      </c>
      <c r="S116" s="214">
        <v>0</v>
      </c>
      <c r="T116" s="21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6" t="s">
        <v>155</v>
      </c>
      <c r="AT116" s="216" t="s">
        <v>117</v>
      </c>
      <c r="AU116" s="216" t="s">
        <v>82</v>
      </c>
      <c r="AY116" s="16" t="s">
        <v>120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6" t="s">
        <v>80</v>
      </c>
      <c r="BK116" s="217">
        <f>ROUND(I116*H116,2)</f>
        <v>0</v>
      </c>
      <c r="BL116" s="16" t="s">
        <v>155</v>
      </c>
      <c r="BM116" s="216" t="s">
        <v>643</v>
      </c>
    </row>
    <row r="117" s="2" customFormat="1" ht="24.15" customHeight="1">
      <c r="A117" s="37"/>
      <c r="B117" s="38"/>
      <c r="C117" s="223" t="s">
        <v>210</v>
      </c>
      <c r="D117" s="223" t="s">
        <v>117</v>
      </c>
      <c r="E117" s="224" t="s">
        <v>287</v>
      </c>
      <c r="F117" s="225" t="s">
        <v>288</v>
      </c>
      <c r="G117" s="226" t="s">
        <v>126</v>
      </c>
      <c r="H117" s="227">
        <v>4</v>
      </c>
      <c r="I117" s="228"/>
      <c r="J117" s="229">
        <f>ROUND(I117*H117,2)</f>
        <v>0</v>
      </c>
      <c r="K117" s="230"/>
      <c r="L117" s="231"/>
      <c r="M117" s="232" t="s">
        <v>19</v>
      </c>
      <c r="N117" s="233" t="s">
        <v>43</v>
      </c>
      <c r="O117" s="83"/>
      <c r="P117" s="214">
        <f>O117*H117</f>
        <v>0</v>
      </c>
      <c r="Q117" s="214">
        <v>0.00069999999999999999</v>
      </c>
      <c r="R117" s="214">
        <f>Q117*H117</f>
        <v>0.0028</v>
      </c>
      <c r="S117" s="214">
        <v>0</v>
      </c>
      <c r="T117" s="21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6" t="s">
        <v>155</v>
      </c>
      <c r="AT117" s="216" t="s">
        <v>117</v>
      </c>
      <c r="AU117" s="216" t="s">
        <v>82</v>
      </c>
      <c r="AY117" s="16" t="s">
        <v>120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80</v>
      </c>
      <c r="BK117" s="217">
        <f>ROUND(I117*H117,2)</f>
        <v>0</v>
      </c>
      <c r="BL117" s="16" t="s">
        <v>155</v>
      </c>
      <c r="BM117" s="216" t="s">
        <v>644</v>
      </c>
    </row>
    <row r="118" s="2" customFormat="1" ht="33" customHeight="1">
      <c r="A118" s="37"/>
      <c r="B118" s="38"/>
      <c r="C118" s="204" t="s">
        <v>7</v>
      </c>
      <c r="D118" s="204" t="s">
        <v>123</v>
      </c>
      <c r="E118" s="205" t="s">
        <v>291</v>
      </c>
      <c r="F118" s="206" t="s">
        <v>292</v>
      </c>
      <c r="G118" s="207" t="s">
        <v>203</v>
      </c>
      <c r="H118" s="208">
        <v>9</v>
      </c>
      <c r="I118" s="209"/>
      <c r="J118" s="210">
        <f>ROUND(I118*H118,2)</f>
        <v>0</v>
      </c>
      <c r="K118" s="211"/>
      <c r="L118" s="43"/>
      <c r="M118" s="212" t="s">
        <v>19</v>
      </c>
      <c r="N118" s="213" t="s">
        <v>43</v>
      </c>
      <c r="O118" s="83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6" t="s">
        <v>127</v>
      </c>
      <c r="AT118" s="216" t="s">
        <v>123</v>
      </c>
      <c r="AU118" s="216" t="s">
        <v>82</v>
      </c>
      <c r="AY118" s="16" t="s">
        <v>120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6" t="s">
        <v>80</v>
      </c>
      <c r="BK118" s="217">
        <f>ROUND(I118*H118,2)</f>
        <v>0</v>
      </c>
      <c r="BL118" s="16" t="s">
        <v>127</v>
      </c>
      <c r="BM118" s="216" t="s">
        <v>645</v>
      </c>
    </row>
    <row r="119" s="2" customFormat="1">
      <c r="A119" s="37"/>
      <c r="B119" s="38"/>
      <c r="C119" s="39"/>
      <c r="D119" s="218" t="s">
        <v>129</v>
      </c>
      <c r="E119" s="39"/>
      <c r="F119" s="219" t="s">
        <v>294</v>
      </c>
      <c r="G119" s="39"/>
      <c r="H119" s="39"/>
      <c r="I119" s="220"/>
      <c r="J119" s="39"/>
      <c r="K119" s="39"/>
      <c r="L119" s="43"/>
      <c r="M119" s="221"/>
      <c r="N119" s="222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129</v>
      </c>
      <c r="AU119" s="16" t="s">
        <v>82</v>
      </c>
    </row>
    <row r="120" s="2" customFormat="1" ht="37.8" customHeight="1">
      <c r="A120" s="37"/>
      <c r="B120" s="38"/>
      <c r="C120" s="223" t="s">
        <v>219</v>
      </c>
      <c r="D120" s="223" t="s">
        <v>117</v>
      </c>
      <c r="E120" s="224" t="s">
        <v>296</v>
      </c>
      <c r="F120" s="225" t="s">
        <v>297</v>
      </c>
      <c r="G120" s="226" t="s">
        <v>203</v>
      </c>
      <c r="H120" s="227">
        <v>9</v>
      </c>
      <c r="I120" s="228"/>
      <c r="J120" s="229">
        <f>ROUND(I120*H120,2)</f>
        <v>0</v>
      </c>
      <c r="K120" s="230"/>
      <c r="L120" s="231"/>
      <c r="M120" s="232" t="s">
        <v>19</v>
      </c>
      <c r="N120" s="233" t="s">
        <v>43</v>
      </c>
      <c r="O120" s="83"/>
      <c r="P120" s="214">
        <f>O120*H120</f>
        <v>0</v>
      </c>
      <c r="Q120" s="214">
        <v>0.00059000000000000003</v>
      </c>
      <c r="R120" s="214">
        <f>Q120*H120</f>
        <v>0.0053100000000000005</v>
      </c>
      <c r="S120" s="214">
        <v>0</v>
      </c>
      <c r="T120" s="215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6" t="s">
        <v>155</v>
      </c>
      <c r="AT120" s="216" t="s">
        <v>117</v>
      </c>
      <c r="AU120" s="216" t="s">
        <v>82</v>
      </c>
      <c r="AY120" s="16" t="s">
        <v>120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6" t="s">
        <v>80</v>
      </c>
      <c r="BK120" s="217">
        <f>ROUND(I120*H120,2)</f>
        <v>0</v>
      </c>
      <c r="BL120" s="16" t="s">
        <v>155</v>
      </c>
      <c r="BM120" s="216" t="s">
        <v>646</v>
      </c>
    </row>
    <row r="121" s="2" customFormat="1" ht="33" customHeight="1">
      <c r="A121" s="37"/>
      <c r="B121" s="38"/>
      <c r="C121" s="204" t="s">
        <v>224</v>
      </c>
      <c r="D121" s="204" t="s">
        <v>123</v>
      </c>
      <c r="E121" s="205" t="s">
        <v>300</v>
      </c>
      <c r="F121" s="206" t="s">
        <v>301</v>
      </c>
      <c r="G121" s="207" t="s">
        <v>126</v>
      </c>
      <c r="H121" s="208">
        <v>12</v>
      </c>
      <c r="I121" s="209"/>
      <c r="J121" s="210">
        <f>ROUND(I121*H121,2)</f>
        <v>0</v>
      </c>
      <c r="K121" s="211"/>
      <c r="L121" s="43"/>
      <c r="M121" s="212" t="s">
        <v>19</v>
      </c>
      <c r="N121" s="213" t="s">
        <v>43</v>
      </c>
      <c r="O121" s="83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6" t="s">
        <v>127</v>
      </c>
      <c r="AT121" s="216" t="s">
        <v>123</v>
      </c>
      <c r="AU121" s="216" t="s">
        <v>82</v>
      </c>
      <c r="AY121" s="16" t="s">
        <v>120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6" t="s">
        <v>80</v>
      </c>
      <c r="BK121" s="217">
        <f>ROUND(I121*H121,2)</f>
        <v>0</v>
      </c>
      <c r="BL121" s="16" t="s">
        <v>127</v>
      </c>
      <c r="BM121" s="216" t="s">
        <v>647</v>
      </c>
    </row>
    <row r="122" s="2" customFormat="1">
      <c r="A122" s="37"/>
      <c r="B122" s="38"/>
      <c r="C122" s="39"/>
      <c r="D122" s="218" t="s">
        <v>129</v>
      </c>
      <c r="E122" s="39"/>
      <c r="F122" s="219" t="s">
        <v>303</v>
      </c>
      <c r="G122" s="39"/>
      <c r="H122" s="39"/>
      <c r="I122" s="220"/>
      <c r="J122" s="39"/>
      <c r="K122" s="39"/>
      <c r="L122" s="43"/>
      <c r="M122" s="221"/>
      <c r="N122" s="222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129</v>
      </c>
      <c r="AU122" s="16" t="s">
        <v>82</v>
      </c>
    </row>
    <row r="123" s="2" customFormat="1" ht="33" customHeight="1">
      <c r="A123" s="37"/>
      <c r="B123" s="38"/>
      <c r="C123" s="204" t="s">
        <v>229</v>
      </c>
      <c r="D123" s="204" t="s">
        <v>123</v>
      </c>
      <c r="E123" s="205" t="s">
        <v>305</v>
      </c>
      <c r="F123" s="206" t="s">
        <v>306</v>
      </c>
      <c r="G123" s="207" t="s">
        <v>126</v>
      </c>
      <c r="H123" s="208">
        <v>12</v>
      </c>
      <c r="I123" s="209"/>
      <c r="J123" s="210">
        <f>ROUND(I123*H123,2)</f>
        <v>0</v>
      </c>
      <c r="K123" s="211"/>
      <c r="L123" s="43"/>
      <c r="M123" s="212" t="s">
        <v>19</v>
      </c>
      <c r="N123" s="213" t="s">
        <v>43</v>
      </c>
      <c r="O123" s="83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6" t="s">
        <v>127</v>
      </c>
      <c r="AT123" s="216" t="s">
        <v>123</v>
      </c>
      <c r="AU123" s="216" t="s">
        <v>82</v>
      </c>
      <c r="AY123" s="16" t="s">
        <v>120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80</v>
      </c>
      <c r="BK123" s="217">
        <f>ROUND(I123*H123,2)</f>
        <v>0</v>
      </c>
      <c r="BL123" s="16" t="s">
        <v>127</v>
      </c>
      <c r="BM123" s="216" t="s">
        <v>648</v>
      </c>
    </row>
    <row r="124" s="2" customFormat="1">
      <c r="A124" s="37"/>
      <c r="B124" s="38"/>
      <c r="C124" s="39"/>
      <c r="D124" s="218" t="s">
        <v>129</v>
      </c>
      <c r="E124" s="39"/>
      <c r="F124" s="219" t="s">
        <v>308</v>
      </c>
      <c r="G124" s="39"/>
      <c r="H124" s="39"/>
      <c r="I124" s="220"/>
      <c r="J124" s="39"/>
      <c r="K124" s="39"/>
      <c r="L124" s="43"/>
      <c r="M124" s="221"/>
      <c r="N124" s="222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129</v>
      </c>
      <c r="AU124" s="16" t="s">
        <v>82</v>
      </c>
    </row>
    <row r="125" s="2" customFormat="1" ht="33" customHeight="1">
      <c r="A125" s="37"/>
      <c r="B125" s="38"/>
      <c r="C125" s="204" t="s">
        <v>234</v>
      </c>
      <c r="D125" s="204" t="s">
        <v>123</v>
      </c>
      <c r="E125" s="205" t="s">
        <v>310</v>
      </c>
      <c r="F125" s="206" t="s">
        <v>311</v>
      </c>
      <c r="G125" s="207" t="s">
        <v>126</v>
      </c>
      <c r="H125" s="208">
        <v>2</v>
      </c>
      <c r="I125" s="209"/>
      <c r="J125" s="210">
        <f>ROUND(I125*H125,2)</f>
        <v>0</v>
      </c>
      <c r="K125" s="211"/>
      <c r="L125" s="43"/>
      <c r="M125" s="212" t="s">
        <v>19</v>
      </c>
      <c r="N125" s="213" t="s">
        <v>43</v>
      </c>
      <c r="O125" s="8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6" t="s">
        <v>127</v>
      </c>
      <c r="AT125" s="216" t="s">
        <v>123</v>
      </c>
      <c r="AU125" s="216" t="s">
        <v>82</v>
      </c>
      <c r="AY125" s="16" t="s">
        <v>120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6" t="s">
        <v>80</v>
      </c>
      <c r="BK125" s="217">
        <f>ROUND(I125*H125,2)</f>
        <v>0</v>
      </c>
      <c r="BL125" s="16" t="s">
        <v>127</v>
      </c>
      <c r="BM125" s="216" t="s">
        <v>649</v>
      </c>
    </row>
    <row r="126" s="2" customFormat="1">
      <c r="A126" s="37"/>
      <c r="B126" s="38"/>
      <c r="C126" s="39"/>
      <c r="D126" s="218" t="s">
        <v>129</v>
      </c>
      <c r="E126" s="39"/>
      <c r="F126" s="219" t="s">
        <v>313</v>
      </c>
      <c r="G126" s="39"/>
      <c r="H126" s="39"/>
      <c r="I126" s="220"/>
      <c r="J126" s="39"/>
      <c r="K126" s="39"/>
      <c r="L126" s="43"/>
      <c r="M126" s="221"/>
      <c r="N126" s="222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129</v>
      </c>
      <c r="AU126" s="16" t="s">
        <v>82</v>
      </c>
    </row>
    <row r="127" s="2" customFormat="1" ht="24.15" customHeight="1">
      <c r="A127" s="37"/>
      <c r="B127" s="38"/>
      <c r="C127" s="204" t="s">
        <v>238</v>
      </c>
      <c r="D127" s="204" t="s">
        <v>123</v>
      </c>
      <c r="E127" s="205" t="s">
        <v>315</v>
      </c>
      <c r="F127" s="206" t="s">
        <v>316</v>
      </c>
      <c r="G127" s="207" t="s">
        <v>126</v>
      </c>
      <c r="H127" s="208">
        <v>2</v>
      </c>
      <c r="I127" s="209"/>
      <c r="J127" s="210">
        <f>ROUND(I127*H127,2)</f>
        <v>0</v>
      </c>
      <c r="K127" s="211"/>
      <c r="L127" s="43"/>
      <c r="M127" s="212" t="s">
        <v>19</v>
      </c>
      <c r="N127" s="213" t="s">
        <v>43</v>
      </c>
      <c r="O127" s="83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6" t="s">
        <v>127</v>
      </c>
      <c r="AT127" s="216" t="s">
        <v>123</v>
      </c>
      <c r="AU127" s="216" t="s">
        <v>82</v>
      </c>
      <c r="AY127" s="16" t="s">
        <v>120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80</v>
      </c>
      <c r="BK127" s="217">
        <f>ROUND(I127*H127,2)</f>
        <v>0</v>
      </c>
      <c r="BL127" s="16" t="s">
        <v>127</v>
      </c>
      <c r="BM127" s="216" t="s">
        <v>650</v>
      </c>
    </row>
    <row r="128" s="2" customFormat="1">
      <c r="A128" s="37"/>
      <c r="B128" s="38"/>
      <c r="C128" s="39"/>
      <c r="D128" s="218" t="s">
        <v>129</v>
      </c>
      <c r="E128" s="39"/>
      <c r="F128" s="219" t="s">
        <v>318</v>
      </c>
      <c r="G128" s="39"/>
      <c r="H128" s="39"/>
      <c r="I128" s="220"/>
      <c r="J128" s="39"/>
      <c r="K128" s="39"/>
      <c r="L128" s="43"/>
      <c r="M128" s="221"/>
      <c r="N128" s="222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129</v>
      </c>
      <c r="AU128" s="16" t="s">
        <v>82</v>
      </c>
    </row>
    <row r="129" s="2" customFormat="1" ht="24.15" customHeight="1">
      <c r="A129" s="37"/>
      <c r="B129" s="38"/>
      <c r="C129" s="204" t="s">
        <v>243</v>
      </c>
      <c r="D129" s="204" t="s">
        <v>123</v>
      </c>
      <c r="E129" s="205" t="s">
        <v>550</v>
      </c>
      <c r="F129" s="206" t="s">
        <v>551</v>
      </c>
      <c r="G129" s="207" t="s">
        <v>126</v>
      </c>
      <c r="H129" s="208">
        <v>2</v>
      </c>
      <c r="I129" s="209"/>
      <c r="J129" s="210">
        <f>ROUND(I129*H129,2)</f>
        <v>0</v>
      </c>
      <c r="K129" s="211"/>
      <c r="L129" s="43"/>
      <c r="M129" s="212" t="s">
        <v>19</v>
      </c>
      <c r="N129" s="213" t="s">
        <v>43</v>
      </c>
      <c r="O129" s="83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6" t="s">
        <v>127</v>
      </c>
      <c r="AT129" s="216" t="s">
        <v>123</v>
      </c>
      <c r="AU129" s="216" t="s">
        <v>82</v>
      </c>
      <c r="AY129" s="16" t="s">
        <v>120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80</v>
      </c>
      <c r="BK129" s="217">
        <f>ROUND(I129*H129,2)</f>
        <v>0</v>
      </c>
      <c r="BL129" s="16" t="s">
        <v>127</v>
      </c>
      <c r="BM129" s="216" t="s">
        <v>651</v>
      </c>
    </row>
    <row r="130" s="2" customFormat="1">
      <c r="A130" s="37"/>
      <c r="B130" s="38"/>
      <c r="C130" s="39"/>
      <c r="D130" s="218" t="s">
        <v>129</v>
      </c>
      <c r="E130" s="39"/>
      <c r="F130" s="219" t="s">
        <v>553</v>
      </c>
      <c r="G130" s="39"/>
      <c r="H130" s="39"/>
      <c r="I130" s="220"/>
      <c r="J130" s="39"/>
      <c r="K130" s="39"/>
      <c r="L130" s="43"/>
      <c r="M130" s="221"/>
      <c r="N130" s="222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129</v>
      </c>
      <c r="AU130" s="16" t="s">
        <v>82</v>
      </c>
    </row>
    <row r="131" s="2" customFormat="1" ht="16.5" customHeight="1">
      <c r="A131" s="37"/>
      <c r="B131" s="38"/>
      <c r="C131" s="204" t="s">
        <v>247</v>
      </c>
      <c r="D131" s="204" t="s">
        <v>123</v>
      </c>
      <c r="E131" s="205" t="s">
        <v>558</v>
      </c>
      <c r="F131" s="206" t="s">
        <v>559</v>
      </c>
      <c r="G131" s="207" t="s">
        <v>126</v>
      </c>
      <c r="H131" s="208">
        <v>2</v>
      </c>
      <c r="I131" s="209"/>
      <c r="J131" s="210">
        <f>ROUND(I131*H131,2)</f>
        <v>0</v>
      </c>
      <c r="K131" s="211"/>
      <c r="L131" s="43"/>
      <c r="M131" s="212" t="s">
        <v>19</v>
      </c>
      <c r="N131" s="213" t="s">
        <v>43</v>
      </c>
      <c r="O131" s="83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6" t="s">
        <v>127</v>
      </c>
      <c r="AT131" s="216" t="s">
        <v>123</v>
      </c>
      <c r="AU131" s="216" t="s">
        <v>82</v>
      </c>
      <c r="AY131" s="16" t="s">
        <v>120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80</v>
      </c>
      <c r="BK131" s="217">
        <f>ROUND(I131*H131,2)</f>
        <v>0</v>
      </c>
      <c r="BL131" s="16" t="s">
        <v>127</v>
      </c>
      <c r="BM131" s="216" t="s">
        <v>652</v>
      </c>
    </row>
    <row r="132" s="2" customFormat="1">
      <c r="A132" s="37"/>
      <c r="B132" s="38"/>
      <c r="C132" s="39"/>
      <c r="D132" s="218" t="s">
        <v>129</v>
      </c>
      <c r="E132" s="39"/>
      <c r="F132" s="219" t="s">
        <v>561</v>
      </c>
      <c r="G132" s="39"/>
      <c r="H132" s="39"/>
      <c r="I132" s="220"/>
      <c r="J132" s="39"/>
      <c r="K132" s="39"/>
      <c r="L132" s="43"/>
      <c r="M132" s="221"/>
      <c r="N132" s="222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129</v>
      </c>
      <c r="AU132" s="16" t="s">
        <v>82</v>
      </c>
    </row>
    <row r="133" s="2" customFormat="1" ht="21.75" customHeight="1">
      <c r="A133" s="37"/>
      <c r="B133" s="38"/>
      <c r="C133" s="204" t="s">
        <v>252</v>
      </c>
      <c r="D133" s="204" t="s">
        <v>123</v>
      </c>
      <c r="E133" s="205" t="s">
        <v>320</v>
      </c>
      <c r="F133" s="206" t="s">
        <v>321</v>
      </c>
      <c r="G133" s="207" t="s">
        <v>126</v>
      </c>
      <c r="H133" s="208">
        <v>2</v>
      </c>
      <c r="I133" s="209"/>
      <c r="J133" s="210">
        <f>ROUND(I133*H133,2)</f>
        <v>0</v>
      </c>
      <c r="K133" s="211"/>
      <c r="L133" s="43"/>
      <c r="M133" s="212" t="s">
        <v>19</v>
      </c>
      <c r="N133" s="213" t="s">
        <v>43</v>
      </c>
      <c r="O133" s="83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6" t="s">
        <v>127</v>
      </c>
      <c r="AT133" s="216" t="s">
        <v>123</v>
      </c>
      <c r="AU133" s="216" t="s">
        <v>82</v>
      </c>
      <c r="AY133" s="16" t="s">
        <v>120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6" t="s">
        <v>80</v>
      </c>
      <c r="BK133" s="217">
        <f>ROUND(I133*H133,2)</f>
        <v>0</v>
      </c>
      <c r="BL133" s="16" t="s">
        <v>127</v>
      </c>
      <c r="BM133" s="216" t="s">
        <v>653</v>
      </c>
    </row>
    <row r="134" s="2" customFormat="1">
      <c r="A134" s="37"/>
      <c r="B134" s="38"/>
      <c r="C134" s="39"/>
      <c r="D134" s="218" t="s">
        <v>129</v>
      </c>
      <c r="E134" s="39"/>
      <c r="F134" s="219" t="s">
        <v>323</v>
      </c>
      <c r="G134" s="39"/>
      <c r="H134" s="39"/>
      <c r="I134" s="220"/>
      <c r="J134" s="39"/>
      <c r="K134" s="39"/>
      <c r="L134" s="43"/>
      <c r="M134" s="221"/>
      <c r="N134" s="222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129</v>
      </c>
      <c r="AU134" s="16" t="s">
        <v>82</v>
      </c>
    </row>
    <row r="135" s="2" customFormat="1" ht="24.15" customHeight="1">
      <c r="A135" s="37"/>
      <c r="B135" s="38"/>
      <c r="C135" s="204" t="s">
        <v>256</v>
      </c>
      <c r="D135" s="204" t="s">
        <v>123</v>
      </c>
      <c r="E135" s="205" t="s">
        <v>330</v>
      </c>
      <c r="F135" s="206" t="s">
        <v>331</v>
      </c>
      <c r="G135" s="207" t="s">
        <v>126</v>
      </c>
      <c r="H135" s="208">
        <v>12</v>
      </c>
      <c r="I135" s="209"/>
      <c r="J135" s="210">
        <f>ROUND(I135*H135,2)</f>
        <v>0</v>
      </c>
      <c r="K135" s="211"/>
      <c r="L135" s="43"/>
      <c r="M135" s="212" t="s">
        <v>19</v>
      </c>
      <c r="N135" s="213" t="s">
        <v>43</v>
      </c>
      <c r="O135" s="83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6" t="s">
        <v>127</v>
      </c>
      <c r="AT135" s="216" t="s">
        <v>123</v>
      </c>
      <c r="AU135" s="216" t="s">
        <v>82</v>
      </c>
      <c r="AY135" s="16" t="s">
        <v>120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80</v>
      </c>
      <c r="BK135" s="217">
        <f>ROUND(I135*H135,2)</f>
        <v>0</v>
      </c>
      <c r="BL135" s="16" t="s">
        <v>127</v>
      </c>
      <c r="BM135" s="216" t="s">
        <v>654</v>
      </c>
    </row>
    <row r="136" s="2" customFormat="1">
      <c r="A136" s="37"/>
      <c r="B136" s="38"/>
      <c r="C136" s="39"/>
      <c r="D136" s="218" t="s">
        <v>129</v>
      </c>
      <c r="E136" s="39"/>
      <c r="F136" s="219" t="s">
        <v>333</v>
      </c>
      <c r="G136" s="39"/>
      <c r="H136" s="39"/>
      <c r="I136" s="220"/>
      <c r="J136" s="39"/>
      <c r="K136" s="39"/>
      <c r="L136" s="43"/>
      <c r="M136" s="221"/>
      <c r="N136" s="222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129</v>
      </c>
      <c r="AU136" s="16" t="s">
        <v>82</v>
      </c>
    </row>
    <row r="137" s="2" customFormat="1" ht="24.15" customHeight="1">
      <c r="A137" s="37"/>
      <c r="B137" s="38"/>
      <c r="C137" s="204" t="s">
        <v>260</v>
      </c>
      <c r="D137" s="204" t="s">
        <v>123</v>
      </c>
      <c r="E137" s="205" t="s">
        <v>335</v>
      </c>
      <c r="F137" s="206" t="s">
        <v>336</v>
      </c>
      <c r="G137" s="207" t="s">
        <v>126</v>
      </c>
      <c r="H137" s="208">
        <v>12</v>
      </c>
      <c r="I137" s="209"/>
      <c r="J137" s="210">
        <f>ROUND(I137*H137,2)</f>
        <v>0</v>
      </c>
      <c r="K137" s="211"/>
      <c r="L137" s="43"/>
      <c r="M137" s="212" t="s">
        <v>19</v>
      </c>
      <c r="N137" s="213" t="s">
        <v>43</v>
      </c>
      <c r="O137" s="83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6" t="s">
        <v>127</v>
      </c>
      <c r="AT137" s="216" t="s">
        <v>123</v>
      </c>
      <c r="AU137" s="216" t="s">
        <v>82</v>
      </c>
      <c r="AY137" s="16" t="s">
        <v>120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6" t="s">
        <v>80</v>
      </c>
      <c r="BK137" s="217">
        <f>ROUND(I137*H137,2)</f>
        <v>0</v>
      </c>
      <c r="BL137" s="16" t="s">
        <v>127</v>
      </c>
      <c r="BM137" s="216" t="s">
        <v>655</v>
      </c>
    </row>
    <row r="138" s="2" customFormat="1">
      <c r="A138" s="37"/>
      <c r="B138" s="38"/>
      <c r="C138" s="39"/>
      <c r="D138" s="218" t="s">
        <v>129</v>
      </c>
      <c r="E138" s="39"/>
      <c r="F138" s="219" t="s">
        <v>338</v>
      </c>
      <c r="G138" s="39"/>
      <c r="H138" s="39"/>
      <c r="I138" s="220"/>
      <c r="J138" s="39"/>
      <c r="K138" s="39"/>
      <c r="L138" s="43"/>
      <c r="M138" s="221"/>
      <c r="N138" s="222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129</v>
      </c>
      <c r="AU138" s="16" t="s">
        <v>82</v>
      </c>
    </row>
    <row r="139" s="2" customFormat="1" ht="44.25" customHeight="1">
      <c r="A139" s="37"/>
      <c r="B139" s="38"/>
      <c r="C139" s="204" t="s">
        <v>217</v>
      </c>
      <c r="D139" s="204" t="s">
        <v>123</v>
      </c>
      <c r="E139" s="205" t="s">
        <v>340</v>
      </c>
      <c r="F139" s="206" t="s">
        <v>341</v>
      </c>
      <c r="G139" s="207" t="s">
        <v>203</v>
      </c>
      <c r="H139" s="208">
        <v>22</v>
      </c>
      <c r="I139" s="209"/>
      <c r="J139" s="210">
        <f>ROUND(I139*H139,2)</f>
        <v>0</v>
      </c>
      <c r="K139" s="211"/>
      <c r="L139" s="43"/>
      <c r="M139" s="212" t="s">
        <v>19</v>
      </c>
      <c r="N139" s="213" t="s">
        <v>43</v>
      </c>
      <c r="O139" s="83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6" t="s">
        <v>127</v>
      </c>
      <c r="AT139" s="216" t="s">
        <v>123</v>
      </c>
      <c r="AU139" s="216" t="s">
        <v>82</v>
      </c>
      <c r="AY139" s="16" t="s">
        <v>120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6" t="s">
        <v>80</v>
      </c>
      <c r="BK139" s="217">
        <f>ROUND(I139*H139,2)</f>
        <v>0</v>
      </c>
      <c r="BL139" s="16" t="s">
        <v>127</v>
      </c>
      <c r="BM139" s="216" t="s">
        <v>656</v>
      </c>
    </row>
    <row r="140" s="2" customFormat="1">
      <c r="A140" s="37"/>
      <c r="B140" s="38"/>
      <c r="C140" s="39"/>
      <c r="D140" s="218" t="s">
        <v>129</v>
      </c>
      <c r="E140" s="39"/>
      <c r="F140" s="219" t="s">
        <v>343</v>
      </c>
      <c r="G140" s="39"/>
      <c r="H140" s="39"/>
      <c r="I140" s="220"/>
      <c r="J140" s="39"/>
      <c r="K140" s="39"/>
      <c r="L140" s="43"/>
      <c r="M140" s="221"/>
      <c r="N140" s="222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129</v>
      </c>
      <c r="AU140" s="16" t="s">
        <v>82</v>
      </c>
    </row>
    <row r="141" s="2" customFormat="1" ht="16.5" customHeight="1">
      <c r="A141" s="37"/>
      <c r="B141" s="38"/>
      <c r="C141" s="223" t="s">
        <v>268</v>
      </c>
      <c r="D141" s="223" t="s">
        <v>117</v>
      </c>
      <c r="E141" s="224" t="s">
        <v>345</v>
      </c>
      <c r="F141" s="225" t="s">
        <v>346</v>
      </c>
      <c r="G141" s="226" t="s">
        <v>347</v>
      </c>
      <c r="H141" s="227">
        <v>1</v>
      </c>
      <c r="I141" s="228"/>
      <c r="J141" s="229">
        <f>ROUND(I141*H141,2)</f>
        <v>0</v>
      </c>
      <c r="K141" s="230"/>
      <c r="L141" s="231"/>
      <c r="M141" s="232" t="s">
        <v>19</v>
      </c>
      <c r="N141" s="233" t="s">
        <v>43</v>
      </c>
      <c r="O141" s="83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6" t="s">
        <v>134</v>
      </c>
      <c r="AT141" s="216" t="s">
        <v>117</v>
      </c>
      <c r="AU141" s="216" t="s">
        <v>82</v>
      </c>
      <c r="AY141" s="16" t="s">
        <v>120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6" t="s">
        <v>80</v>
      </c>
      <c r="BK141" s="217">
        <f>ROUND(I141*H141,2)</f>
        <v>0</v>
      </c>
      <c r="BL141" s="16" t="s">
        <v>127</v>
      </c>
      <c r="BM141" s="216" t="s">
        <v>657</v>
      </c>
    </row>
    <row r="142" s="12" customFormat="1" ht="22.8" customHeight="1">
      <c r="A142" s="12"/>
      <c r="B142" s="188"/>
      <c r="C142" s="189"/>
      <c r="D142" s="190" t="s">
        <v>71</v>
      </c>
      <c r="E142" s="202" t="s">
        <v>349</v>
      </c>
      <c r="F142" s="202" t="s">
        <v>350</v>
      </c>
      <c r="G142" s="189"/>
      <c r="H142" s="189"/>
      <c r="I142" s="192"/>
      <c r="J142" s="203">
        <f>BK142</f>
        <v>0</v>
      </c>
      <c r="K142" s="189"/>
      <c r="L142" s="194"/>
      <c r="M142" s="195"/>
      <c r="N142" s="196"/>
      <c r="O142" s="196"/>
      <c r="P142" s="197">
        <f>SUM(P143:P184)</f>
        <v>0</v>
      </c>
      <c r="Q142" s="196"/>
      <c r="R142" s="197">
        <f>SUM(R143:R184)</f>
        <v>0.0033280000000000002</v>
      </c>
      <c r="S142" s="196"/>
      <c r="T142" s="198">
        <f>SUM(T143:T184)</f>
        <v>6.0700000000000003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9" t="s">
        <v>119</v>
      </c>
      <c r="AT142" s="200" t="s">
        <v>71</v>
      </c>
      <c r="AU142" s="200" t="s">
        <v>80</v>
      </c>
      <c r="AY142" s="199" t="s">
        <v>120</v>
      </c>
      <c r="BK142" s="201">
        <f>SUM(BK143:BK184)</f>
        <v>0</v>
      </c>
    </row>
    <row r="143" s="2" customFormat="1" ht="49.05" customHeight="1">
      <c r="A143" s="37"/>
      <c r="B143" s="38"/>
      <c r="C143" s="204" t="s">
        <v>272</v>
      </c>
      <c r="D143" s="204" t="s">
        <v>123</v>
      </c>
      <c r="E143" s="205" t="s">
        <v>352</v>
      </c>
      <c r="F143" s="206" t="s">
        <v>353</v>
      </c>
      <c r="G143" s="207" t="s">
        <v>354</v>
      </c>
      <c r="H143" s="208">
        <v>2.52</v>
      </c>
      <c r="I143" s="209"/>
      <c r="J143" s="210">
        <f>ROUND(I143*H143,2)</f>
        <v>0</v>
      </c>
      <c r="K143" s="211"/>
      <c r="L143" s="43"/>
      <c r="M143" s="212" t="s">
        <v>19</v>
      </c>
      <c r="N143" s="213" t="s">
        <v>43</v>
      </c>
      <c r="O143" s="83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6" t="s">
        <v>127</v>
      </c>
      <c r="AT143" s="216" t="s">
        <v>123</v>
      </c>
      <c r="AU143" s="216" t="s">
        <v>82</v>
      </c>
      <c r="AY143" s="16" t="s">
        <v>120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80</v>
      </c>
      <c r="BK143" s="217">
        <f>ROUND(I143*H143,2)</f>
        <v>0</v>
      </c>
      <c r="BL143" s="16" t="s">
        <v>127</v>
      </c>
      <c r="BM143" s="216" t="s">
        <v>658</v>
      </c>
    </row>
    <row r="144" s="2" customFormat="1">
      <c r="A144" s="37"/>
      <c r="B144" s="38"/>
      <c r="C144" s="39"/>
      <c r="D144" s="218" t="s">
        <v>129</v>
      </c>
      <c r="E144" s="39"/>
      <c r="F144" s="219" t="s">
        <v>356</v>
      </c>
      <c r="G144" s="39"/>
      <c r="H144" s="39"/>
      <c r="I144" s="220"/>
      <c r="J144" s="39"/>
      <c r="K144" s="39"/>
      <c r="L144" s="43"/>
      <c r="M144" s="221"/>
      <c r="N144" s="222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129</v>
      </c>
      <c r="AU144" s="16" t="s">
        <v>82</v>
      </c>
    </row>
    <row r="145" s="2" customFormat="1" ht="49.05" customHeight="1">
      <c r="A145" s="37"/>
      <c r="B145" s="38"/>
      <c r="C145" s="204" t="s">
        <v>277</v>
      </c>
      <c r="D145" s="204" t="s">
        <v>123</v>
      </c>
      <c r="E145" s="205" t="s">
        <v>358</v>
      </c>
      <c r="F145" s="206" t="s">
        <v>359</v>
      </c>
      <c r="G145" s="207" t="s">
        <v>354</v>
      </c>
      <c r="H145" s="208">
        <v>2.754</v>
      </c>
      <c r="I145" s="209"/>
      <c r="J145" s="210">
        <f>ROUND(I145*H145,2)</f>
        <v>0</v>
      </c>
      <c r="K145" s="211"/>
      <c r="L145" s="43"/>
      <c r="M145" s="212" t="s">
        <v>19</v>
      </c>
      <c r="N145" s="213" t="s">
        <v>43</v>
      </c>
      <c r="O145" s="83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6" t="s">
        <v>127</v>
      </c>
      <c r="AT145" s="216" t="s">
        <v>123</v>
      </c>
      <c r="AU145" s="216" t="s">
        <v>82</v>
      </c>
      <c r="AY145" s="16" t="s">
        <v>120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6" t="s">
        <v>80</v>
      </c>
      <c r="BK145" s="217">
        <f>ROUND(I145*H145,2)</f>
        <v>0</v>
      </c>
      <c r="BL145" s="16" t="s">
        <v>127</v>
      </c>
      <c r="BM145" s="216" t="s">
        <v>659</v>
      </c>
    </row>
    <row r="146" s="2" customFormat="1">
      <c r="A146" s="37"/>
      <c r="B146" s="38"/>
      <c r="C146" s="39"/>
      <c r="D146" s="218" t="s">
        <v>129</v>
      </c>
      <c r="E146" s="39"/>
      <c r="F146" s="219" t="s">
        <v>361</v>
      </c>
      <c r="G146" s="39"/>
      <c r="H146" s="39"/>
      <c r="I146" s="220"/>
      <c r="J146" s="39"/>
      <c r="K146" s="39"/>
      <c r="L146" s="43"/>
      <c r="M146" s="221"/>
      <c r="N146" s="222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129</v>
      </c>
      <c r="AU146" s="16" t="s">
        <v>82</v>
      </c>
    </row>
    <row r="147" s="2" customFormat="1" ht="49.05" customHeight="1">
      <c r="A147" s="37"/>
      <c r="B147" s="38"/>
      <c r="C147" s="204" t="s">
        <v>282</v>
      </c>
      <c r="D147" s="204" t="s">
        <v>123</v>
      </c>
      <c r="E147" s="205" t="s">
        <v>363</v>
      </c>
      <c r="F147" s="206" t="s">
        <v>364</v>
      </c>
      <c r="G147" s="207" t="s">
        <v>354</v>
      </c>
      <c r="H147" s="208">
        <v>5.274</v>
      </c>
      <c r="I147" s="209"/>
      <c r="J147" s="210">
        <f>ROUND(I147*H147,2)</f>
        <v>0</v>
      </c>
      <c r="K147" s="211"/>
      <c r="L147" s="43"/>
      <c r="M147" s="212" t="s">
        <v>19</v>
      </c>
      <c r="N147" s="213" t="s">
        <v>43</v>
      </c>
      <c r="O147" s="83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6" t="s">
        <v>127</v>
      </c>
      <c r="AT147" s="216" t="s">
        <v>123</v>
      </c>
      <c r="AU147" s="216" t="s">
        <v>82</v>
      </c>
      <c r="AY147" s="16" t="s">
        <v>120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6" t="s">
        <v>80</v>
      </c>
      <c r="BK147" s="217">
        <f>ROUND(I147*H147,2)</f>
        <v>0</v>
      </c>
      <c r="BL147" s="16" t="s">
        <v>127</v>
      </c>
      <c r="BM147" s="216" t="s">
        <v>660</v>
      </c>
    </row>
    <row r="148" s="2" customFormat="1">
      <c r="A148" s="37"/>
      <c r="B148" s="38"/>
      <c r="C148" s="39"/>
      <c r="D148" s="218" t="s">
        <v>129</v>
      </c>
      <c r="E148" s="39"/>
      <c r="F148" s="219" t="s">
        <v>366</v>
      </c>
      <c r="G148" s="39"/>
      <c r="H148" s="39"/>
      <c r="I148" s="220"/>
      <c r="J148" s="39"/>
      <c r="K148" s="39"/>
      <c r="L148" s="43"/>
      <c r="M148" s="221"/>
      <c r="N148" s="222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129</v>
      </c>
      <c r="AU148" s="16" t="s">
        <v>82</v>
      </c>
    </row>
    <row r="149" s="2" customFormat="1" ht="49.05" customHeight="1">
      <c r="A149" s="37"/>
      <c r="B149" s="38"/>
      <c r="C149" s="204" t="s">
        <v>286</v>
      </c>
      <c r="D149" s="204" t="s">
        <v>123</v>
      </c>
      <c r="E149" s="205" t="s">
        <v>368</v>
      </c>
      <c r="F149" s="206" t="s">
        <v>369</v>
      </c>
      <c r="G149" s="207" t="s">
        <v>133</v>
      </c>
      <c r="H149" s="208">
        <v>3</v>
      </c>
      <c r="I149" s="209"/>
      <c r="J149" s="210">
        <f>ROUND(I149*H149,2)</f>
        <v>0</v>
      </c>
      <c r="K149" s="211"/>
      <c r="L149" s="43"/>
      <c r="M149" s="212" t="s">
        <v>19</v>
      </c>
      <c r="N149" s="213" t="s">
        <v>43</v>
      </c>
      <c r="O149" s="83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6" t="s">
        <v>127</v>
      </c>
      <c r="AT149" s="216" t="s">
        <v>123</v>
      </c>
      <c r="AU149" s="216" t="s">
        <v>82</v>
      </c>
      <c r="AY149" s="16" t="s">
        <v>120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6" t="s">
        <v>80</v>
      </c>
      <c r="BK149" s="217">
        <f>ROUND(I149*H149,2)</f>
        <v>0</v>
      </c>
      <c r="BL149" s="16" t="s">
        <v>127</v>
      </c>
      <c r="BM149" s="216" t="s">
        <v>661</v>
      </c>
    </row>
    <row r="150" s="2" customFormat="1">
      <c r="A150" s="37"/>
      <c r="B150" s="38"/>
      <c r="C150" s="39"/>
      <c r="D150" s="218" t="s">
        <v>129</v>
      </c>
      <c r="E150" s="39"/>
      <c r="F150" s="219" t="s">
        <v>371</v>
      </c>
      <c r="G150" s="39"/>
      <c r="H150" s="39"/>
      <c r="I150" s="220"/>
      <c r="J150" s="39"/>
      <c r="K150" s="39"/>
      <c r="L150" s="43"/>
      <c r="M150" s="221"/>
      <c r="N150" s="222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129</v>
      </c>
      <c r="AU150" s="16" t="s">
        <v>82</v>
      </c>
    </row>
    <row r="151" s="2" customFormat="1" ht="24.15" customHeight="1">
      <c r="A151" s="37"/>
      <c r="B151" s="38"/>
      <c r="C151" s="204" t="s">
        <v>290</v>
      </c>
      <c r="D151" s="204" t="s">
        <v>123</v>
      </c>
      <c r="E151" s="205" t="s">
        <v>373</v>
      </c>
      <c r="F151" s="206" t="s">
        <v>374</v>
      </c>
      <c r="G151" s="207" t="s">
        <v>354</v>
      </c>
      <c r="H151" s="208">
        <v>0.27500000000000002</v>
      </c>
      <c r="I151" s="209"/>
      <c r="J151" s="210">
        <f>ROUND(I151*H151,2)</f>
        <v>0</v>
      </c>
      <c r="K151" s="211"/>
      <c r="L151" s="43"/>
      <c r="M151" s="212" t="s">
        <v>19</v>
      </c>
      <c r="N151" s="213" t="s">
        <v>43</v>
      </c>
      <c r="O151" s="83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6" t="s">
        <v>127</v>
      </c>
      <c r="AT151" s="216" t="s">
        <v>123</v>
      </c>
      <c r="AU151" s="216" t="s">
        <v>82</v>
      </c>
      <c r="AY151" s="16" t="s">
        <v>120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80</v>
      </c>
      <c r="BK151" s="217">
        <f>ROUND(I151*H151,2)</f>
        <v>0</v>
      </c>
      <c r="BL151" s="16" t="s">
        <v>127</v>
      </c>
      <c r="BM151" s="216" t="s">
        <v>662</v>
      </c>
    </row>
    <row r="152" s="2" customFormat="1">
      <c r="A152" s="37"/>
      <c r="B152" s="38"/>
      <c r="C152" s="39"/>
      <c r="D152" s="218" t="s">
        <v>129</v>
      </c>
      <c r="E152" s="39"/>
      <c r="F152" s="219" t="s">
        <v>376</v>
      </c>
      <c r="G152" s="39"/>
      <c r="H152" s="39"/>
      <c r="I152" s="220"/>
      <c r="J152" s="39"/>
      <c r="K152" s="39"/>
      <c r="L152" s="43"/>
      <c r="M152" s="221"/>
      <c r="N152" s="222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129</v>
      </c>
      <c r="AU152" s="16" t="s">
        <v>82</v>
      </c>
    </row>
    <row r="153" s="2" customFormat="1" ht="24.15" customHeight="1">
      <c r="A153" s="37"/>
      <c r="B153" s="38"/>
      <c r="C153" s="204" t="s">
        <v>295</v>
      </c>
      <c r="D153" s="204" t="s">
        <v>123</v>
      </c>
      <c r="E153" s="205" t="s">
        <v>378</v>
      </c>
      <c r="F153" s="206" t="s">
        <v>379</v>
      </c>
      <c r="G153" s="207" t="s">
        <v>354</v>
      </c>
      <c r="H153" s="208">
        <v>0.27500000000000002</v>
      </c>
      <c r="I153" s="209"/>
      <c r="J153" s="210">
        <f>ROUND(I153*H153,2)</f>
        <v>0</v>
      </c>
      <c r="K153" s="211"/>
      <c r="L153" s="43"/>
      <c r="M153" s="212" t="s">
        <v>19</v>
      </c>
      <c r="N153" s="213" t="s">
        <v>43</v>
      </c>
      <c r="O153" s="8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6" t="s">
        <v>127</v>
      </c>
      <c r="AT153" s="216" t="s">
        <v>123</v>
      </c>
      <c r="AU153" s="216" t="s">
        <v>82</v>
      </c>
      <c r="AY153" s="16" t="s">
        <v>120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6" t="s">
        <v>80</v>
      </c>
      <c r="BK153" s="217">
        <f>ROUND(I153*H153,2)</f>
        <v>0</v>
      </c>
      <c r="BL153" s="16" t="s">
        <v>127</v>
      </c>
      <c r="BM153" s="216" t="s">
        <v>663</v>
      </c>
    </row>
    <row r="154" s="2" customFormat="1">
      <c r="A154" s="37"/>
      <c r="B154" s="38"/>
      <c r="C154" s="39"/>
      <c r="D154" s="218" t="s">
        <v>129</v>
      </c>
      <c r="E154" s="39"/>
      <c r="F154" s="219" t="s">
        <v>381</v>
      </c>
      <c r="G154" s="39"/>
      <c r="H154" s="39"/>
      <c r="I154" s="220"/>
      <c r="J154" s="39"/>
      <c r="K154" s="39"/>
      <c r="L154" s="43"/>
      <c r="M154" s="221"/>
      <c r="N154" s="222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129</v>
      </c>
      <c r="AU154" s="16" t="s">
        <v>82</v>
      </c>
    </row>
    <row r="155" s="2" customFormat="1" ht="16.5" customHeight="1">
      <c r="A155" s="37"/>
      <c r="B155" s="38"/>
      <c r="C155" s="204" t="s">
        <v>299</v>
      </c>
      <c r="D155" s="204" t="s">
        <v>123</v>
      </c>
      <c r="E155" s="205" t="s">
        <v>383</v>
      </c>
      <c r="F155" s="206" t="s">
        <v>384</v>
      </c>
      <c r="G155" s="207" t="s">
        <v>354</v>
      </c>
      <c r="H155" s="208">
        <v>1.47</v>
      </c>
      <c r="I155" s="209"/>
      <c r="J155" s="210">
        <f>ROUND(I155*H155,2)</f>
        <v>0</v>
      </c>
      <c r="K155" s="211"/>
      <c r="L155" s="43"/>
      <c r="M155" s="212" t="s">
        <v>19</v>
      </c>
      <c r="N155" s="213" t="s">
        <v>43</v>
      </c>
      <c r="O155" s="83"/>
      <c r="P155" s="214">
        <f>O155*H155</f>
        <v>0</v>
      </c>
      <c r="Q155" s="214">
        <v>0</v>
      </c>
      <c r="R155" s="214">
        <f>Q155*H155</f>
        <v>0</v>
      </c>
      <c r="S155" s="214">
        <v>2.2000000000000002</v>
      </c>
      <c r="T155" s="215">
        <f>S155*H155</f>
        <v>3.234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6" t="s">
        <v>127</v>
      </c>
      <c r="AT155" s="216" t="s">
        <v>123</v>
      </c>
      <c r="AU155" s="216" t="s">
        <v>82</v>
      </c>
      <c r="AY155" s="16" t="s">
        <v>120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6" t="s">
        <v>80</v>
      </c>
      <c r="BK155" s="217">
        <f>ROUND(I155*H155,2)</f>
        <v>0</v>
      </c>
      <c r="BL155" s="16" t="s">
        <v>127</v>
      </c>
      <c r="BM155" s="216" t="s">
        <v>664</v>
      </c>
    </row>
    <row r="156" s="2" customFormat="1">
      <c r="A156" s="37"/>
      <c r="B156" s="38"/>
      <c r="C156" s="39"/>
      <c r="D156" s="218" t="s">
        <v>129</v>
      </c>
      <c r="E156" s="39"/>
      <c r="F156" s="219" t="s">
        <v>386</v>
      </c>
      <c r="G156" s="39"/>
      <c r="H156" s="39"/>
      <c r="I156" s="220"/>
      <c r="J156" s="39"/>
      <c r="K156" s="39"/>
      <c r="L156" s="43"/>
      <c r="M156" s="221"/>
      <c r="N156" s="222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129</v>
      </c>
      <c r="AU156" s="16" t="s">
        <v>82</v>
      </c>
    </row>
    <row r="157" s="2" customFormat="1" ht="24.15" customHeight="1">
      <c r="A157" s="37"/>
      <c r="B157" s="38"/>
      <c r="C157" s="204" t="s">
        <v>304</v>
      </c>
      <c r="D157" s="204" t="s">
        <v>123</v>
      </c>
      <c r="E157" s="205" t="s">
        <v>388</v>
      </c>
      <c r="F157" s="206" t="s">
        <v>389</v>
      </c>
      <c r="G157" s="207" t="s">
        <v>390</v>
      </c>
      <c r="H157" s="208">
        <v>2.7999999999999998</v>
      </c>
      <c r="I157" s="209"/>
      <c r="J157" s="210">
        <f>ROUND(I157*H157,2)</f>
        <v>0</v>
      </c>
      <c r="K157" s="211"/>
      <c r="L157" s="43"/>
      <c r="M157" s="212" t="s">
        <v>19</v>
      </c>
      <c r="N157" s="213" t="s">
        <v>43</v>
      </c>
      <c r="O157" s="83"/>
      <c r="P157" s="214">
        <f>O157*H157</f>
        <v>0</v>
      </c>
      <c r="Q157" s="214">
        <v>0.00116</v>
      </c>
      <c r="R157" s="214">
        <f>Q157*H157</f>
        <v>0.003248</v>
      </c>
      <c r="S157" s="214">
        <v>0</v>
      </c>
      <c r="T157" s="21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6" t="s">
        <v>127</v>
      </c>
      <c r="AT157" s="216" t="s">
        <v>123</v>
      </c>
      <c r="AU157" s="216" t="s">
        <v>82</v>
      </c>
      <c r="AY157" s="16" t="s">
        <v>120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6" t="s">
        <v>80</v>
      </c>
      <c r="BK157" s="217">
        <f>ROUND(I157*H157,2)</f>
        <v>0</v>
      </c>
      <c r="BL157" s="16" t="s">
        <v>127</v>
      </c>
      <c r="BM157" s="216" t="s">
        <v>665</v>
      </c>
    </row>
    <row r="158" s="2" customFormat="1">
      <c r="A158" s="37"/>
      <c r="B158" s="38"/>
      <c r="C158" s="39"/>
      <c r="D158" s="218" t="s">
        <v>129</v>
      </c>
      <c r="E158" s="39"/>
      <c r="F158" s="219" t="s">
        <v>392</v>
      </c>
      <c r="G158" s="39"/>
      <c r="H158" s="39"/>
      <c r="I158" s="220"/>
      <c r="J158" s="39"/>
      <c r="K158" s="39"/>
      <c r="L158" s="43"/>
      <c r="M158" s="221"/>
      <c r="N158" s="222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129</v>
      </c>
      <c r="AU158" s="16" t="s">
        <v>82</v>
      </c>
    </row>
    <row r="159" s="2" customFormat="1" ht="24.15" customHeight="1">
      <c r="A159" s="37"/>
      <c r="B159" s="38"/>
      <c r="C159" s="204" t="s">
        <v>309</v>
      </c>
      <c r="D159" s="204" t="s">
        <v>123</v>
      </c>
      <c r="E159" s="205" t="s">
        <v>394</v>
      </c>
      <c r="F159" s="206" t="s">
        <v>395</v>
      </c>
      <c r="G159" s="207" t="s">
        <v>390</v>
      </c>
      <c r="H159" s="208">
        <v>2.7999999999999998</v>
      </c>
      <c r="I159" s="209"/>
      <c r="J159" s="210">
        <f>ROUND(I159*H159,2)</f>
        <v>0</v>
      </c>
      <c r="K159" s="211"/>
      <c r="L159" s="43"/>
      <c r="M159" s="212" t="s">
        <v>19</v>
      </c>
      <c r="N159" s="213" t="s">
        <v>43</v>
      </c>
      <c r="O159" s="83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6" t="s">
        <v>127</v>
      </c>
      <c r="AT159" s="216" t="s">
        <v>123</v>
      </c>
      <c r="AU159" s="216" t="s">
        <v>82</v>
      </c>
      <c r="AY159" s="16" t="s">
        <v>120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6" t="s">
        <v>80</v>
      </c>
      <c r="BK159" s="217">
        <f>ROUND(I159*H159,2)</f>
        <v>0</v>
      </c>
      <c r="BL159" s="16" t="s">
        <v>127</v>
      </c>
      <c r="BM159" s="216" t="s">
        <v>666</v>
      </c>
    </row>
    <row r="160" s="2" customFormat="1">
      <c r="A160" s="37"/>
      <c r="B160" s="38"/>
      <c r="C160" s="39"/>
      <c r="D160" s="218" t="s">
        <v>129</v>
      </c>
      <c r="E160" s="39"/>
      <c r="F160" s="219" t="s">
        <v>397</v>
      </c>
      <c r="G160" s="39"/>
      <c r="H160" s="39"/>
      <c r="I160" s="220"/>
      <c r="J160" s="39"/>
      <c r="K160" s="39"/>
      <c r="L160" s="43"/>
      <c r="M160" s="221"/>
      <c r="N160" s="222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129</v>
      </c>
      <c r="AU160" s="16" t="s">
        <v>82</v>
      </c>
    </row>
    <row r="161" s="2" customFormat="1" ht="33" customHeight="1">
      <c r="A161" s="37"/>
      <c r="B161" s="38"/>
      <c r="C161" s="204" t="s">
        <v>314</v>
      </c>
      <c r="D161" s="204" t="s">
        <v>123</v>
      </c>
      <c r="E161" s="205" t="s">
        <v>399</v>
      </c>
      <c r="F161" s="206" t="s">
        <v>400</v>
      </c>
      <c r="G161" s="207" t="s">
        <v>354</v>
      </c>
      <c r="H161" s="208">
        <v>2.754</v>
      </c>
      <c r="I161" s="209"/>
      <c r="J161" s="210">
        <f>ROUND(I161*H161,2)</f>
        <v>0</v>
      </c>
      <c r="K161" s="211"/>
      <c r="L161" s="43"/>
      <c r="M161" s="212" t="s">
        <v>19</v>
      </c>
      <c r="N161" s="213" t="s">
        <v>43</v>
      </c>
      <c r="O161" s="83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6" t="s">
        <v>127</v>
      </c>
      <c r="AT161" s="216" t="s">
        <v>123</v>
      </c>
      <c r="AU161" s="216" t="s">
        <v>82</v>
      </c>
      <c r="AY161" s="16" t="s">
        <v>120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6" t="s">
        <v>80</v>
      </c>
      <c r="BK161" s="217">
        <f>ROUND(I161*H161,2)</f>
        <v>0</v>
      </c>
      <c r="BL161" s="16" t="s">
        <v>127</v>
      </c>
      <c r="BM161" s="216" t="s">
        <v>667</v>
      </c>
    </row>
    <row r="162" s="2" customFormat="1">
      <c r="A162" s="37"/>
      <c r="B162" s="38"/>
      <c r="C162" s="39"/>
      <c r="D162" s="218" t="s">
        <v>129</v>
      </c>
      <c r="E162" s="39"/>
      <c r="F162" s="219" t="s">
        <v>402</v>
      </c>
      <c r="G162" s="39"/>
      <c r="H162" s="39"/>
      <c r="I162" s="220"/>
      <c r="J162" s="39"/>
      <c r="K162" s="39"/>
      <c r="L162" s="43"/>
      <c r="M162" s="221"/>
      <c r="N162" s="222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129</v>
      </c>
      <c r="AU162" s="16" t="s">
        <v>82</v>
      </c>
    </row>
    <row r="163" s="2" customFormat="1" ht="16.5" customHeight="1">
      <c r="A163" s="37"/>
      <c r="B163" s="38"/>
      <c r="C163" s="223" t="s">
        <v>319</v>
      </c>
      <c r="D163" s="223" t="s">
        <v>117</v>
      </c>
      <c r="E163" s="224" t="s">
        <v>404</v>
      </c>
      <c r="F163" s="225" t="s">
        <v>405</v>
      </c>
      <c r="G163" s="226" t="s">
        <v>133</v>
      </c>
      <c r="H163" s="227">
        <v>2</v>
      </c>
      <c r="I163" s="228"/>
      <c r="J163" s="229">
        <f>ROUND(I163*H163,2)</f>
        <v>0</v>
      </c>
      <c r="K163" s="230"/>
      <c r="L163" s="231"/>
      <c r="M163" s="232" t="s">
        <v>19</v>
      </c>
      <c r="N163" s="233" t="s">
        <v>43</v>
      </c>
      <c r="O163" s="83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6" t="s">
        <v>134</v>
      </c>
      <c r="AT163" s="216" t="s">
        <v>117</v>
      </c>
      <c r="AU163" s="216" t="s">
        <v>82</v>
      </c>
      <c r="AY163" s="16" t="s">
        <v>120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80</v>
      </c>
      <c r="BK163" s="217">
        <f>ROUND(I163*H163,2)</f>
        <v>0</v>
      </c>
      <c r="BL163" s="16" t="s">
        <v>127</v>
      </c>
      <c r="BM163" s="216" t="s">
        <v>668</v>
      </c>
    </row>
    <row r="164" s="2" customFormat="1" ht="16.5" customHeight="1">
      <c r="A164" s="37"/>
      <c r="B164" s="38"/>
      <c r="C164" s="223" t="s">
        <v>324</v>
      </c>
      <c r="D164" s="223" t="s">
        <v>117</v>
      </c>
      <c r="E164" s="224" t="s">
        <v>408</v>
      </c>
      <c r="F164" s="225" t="s">
        <v>409</v>
      </c>
      <c r="G164" s="226" t="s">
        <v>354</v>
      </c>
      <c r="H164" s="227">
        <v>0.27000000000000002</v>
      </c>
      <c r="I164" s="228"/>
      <c r="J164" s="229">
        <f>ROUND(I164*H164,2)</f>
        <v>0</v>
      </c>
      <c r="K164" s="230"/>
      <c r="L164" s="231"/>
      <c r="M164" s="232" t="s">
        <v>19</v>
      </c>
      <c r="N164" s="233" t="s">
        <v>43</v>
      </c>
      <c r="O164" s="83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6" t="s">
        <v>134</v>
      </c>
      <c r="AT164" s="216" t="s">
        <v>117</v>
      </c>
      <c r="AU164" s="216" t="s">
        <v>82</v>
      </c>
      <c r="AY164" s="16" t="s">
        <v>120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6" t="s">
        <v>80</v>
      </c>
      <c r="BK164" s="217">
        <f>ROUND(I164*H164,2)</f>
        <v>0</v>
      </c>
      <c r="BL164" s="16" t="s">
        <v>127</v>
      </c>
      <c r="BM164" s="216" t="s">
        <v>669</v>
      </c>
    </row>
    <row r="165" s="2" customFormat="1" ht="24.15" customHeight="1">
      <c r="A165" s="37"/>
      <c r="B165" s="38"/>
      <c r="C165" s="204" t="s">
        <v>329</v>
      </c>
      <c r="D165" s="204" t="s">
        <v>123</v>
      </c>
      <c r="E165" s="205" t="s">
        <v>412</v>
      </c>
      <c r="F165" s="206" t="s">
        <v>413</v>
      </c>
      <c r="G165" s="207" t="s">
        <v>414</v>
      </c>
      <c r="H165" s="208">
        <v>6.0700000000000003</v>
      </c>
      <c r="I165" s="209"/>
      <c r="J165" s="210">
        <f>ROUND(I165*H165,2)</f>
        <v>0</v>
      </c>
      <c r="K165" s="211"/>
      <c r="L165" s="43"/>
      <c r="M165" s="212" t="s">
        <v>19</v>
      </c>
      <c r="N165" s="213" t="s">
        <v>43</v>
      </c>
      <c r="O165" s="83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6" t="s">
        <v>127</v>
      </c>
      <c r="AT165" s="216" t="s">
        <v>123</v>
      </c>
      <c r="AU165" s="216" t="s">
        <v>82</v>
      </c>
      <c r="AY165" s="16" t="s">
        <v>120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6" t="s">
        <v>80</v>
      </c>
      <c r="BK165" s="217">
        <f>ROUND(I165*H165,2)</f>
        <v>0</v>
      </c>
      <c r="BL165" s="16" t="s">
        <v>127</v>
      </c>
      <c r="BM165" s="216" t="s">
        <v>670</v>
      </c>
    </row>
    <row r="166" s="2" customFormat="1">
      <c r="A166" s="37"/>
      <c r="B166" s="38"/>
      <c r="C166" s="39"/>
      <c r="D166" s="218" t="s">
        <v>129</v>
      </c>
      <c r="E166" s="39"/>
      <c r="F166" s="219" t="s">
        <v>416</v>
      </c>
      <c r="G166" s="39"/>
      <c r="H166" s="39"/>
      <c r="I166" s="220"/>
      <c r="J166" s="39"/>
      <c r="K166" s="39"/>
      <c r="L166" s="43"/>
      <c r="M166" s="221"/>
      <c r="N166" s="222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129</v>
      </c>
      <c r="AU166" s="16" t="s">
        <v>82</v>
      </c>
    </row>
    <row r="167" s="2" customFormat="1" ht="37.8" customHeight="1">
      <c r="A167" s="37"/>
      <c r="B167" s="38"/>
      <c r="C167" s="204" t="s">
        <v>334</v>
      </c>
      <c r="D167" s="204" t="s">
        <v>123</v>
      </c>
      <c r="E167" s="205" t="s">
        <v>418</v>
      </c>
      <c r="F167" s="206" t="s">
        <v>419</v>
      </c>
      <c r="G167" s="207" t="s">
        <v>414</v>
      </c>
      <c r="H167" s="208">
        <v>145.68000000000001</v>
      </c>
      <c r="I167" s="209"/>
      <c r="J167" s="210">
        <f>ROUND(I167*H167,2)</f>
        <v>0</v>
      </c>
      <c r="K167" s="211"/>
      <c r="L167" s="43"/>
      <c r="M167" s="212" t="s">
        <v>19</v>
      </c>
      <c r="N167" s="213" t="s">
        <v>43</v>
      </c>
      <c r="O167" s="83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6" t="s">
        <v>127</v>
      </c>
      <c r="AT167" s="216" t="s">
        <v>123</v>
      </c>
      <c r="AU167" s="216" t="s">
        <v>82</v>
      </c>
      <c r="AY167" s="16" t="s">
        <v>120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6" t="s">
        <v>80</v>
      </c>
      <c r="BK167" s="217">
        <f>ROUND(I167*H167,2)</f>
        <v>0</v>
      </c>
      <c r="BL167" s="16" t="s">
        <v>127</v>
      </c>
      <c r="BM167" s="216" t="s">
        <v>671</v>
      </c>
    </row>
    <row r="168" s="2" customFormat="1">
      <c r="A168" s="37"/>
      <c r="B168" s="38"/>
      <c r="C168" s="39"/>
      <c r="D168" s="218" t="s">
        <v>129</v>
      </c>
      <c r="E168" s="39"/>
      <c r="F168" s="219" t="s">
        <v>421</v>
      </c>
      <c r="G168" s="39"/>
      <c r="H168" s="39"/>
      <c r="I168" s="220"/>
      <c r="J168" s="39"/>
      <c r="K168" s="39"/>
      <c r="L168" s="43"/>
      <c r="M168" s="221"/>
      <c r="N168" s="222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129</v>
      </c>
      <c r="AU168" s="16" t="s">
        <v>82</v>
      </c>
    </row>
    <row r="169" s="2" customFormat="1" ht="33" customHeight="1">
      <c r="A169" s="37"/>
      <c r="B169" s="38"/>
      <c r="C169" s="204" t="s">
        <v>339</v>
      </c>
      <c r="D169" s="204" t="s">
        <v>123</v>
      </c>
      <c r="E169" s="205" t="s">
        <v>422</v>
      </c>
      <c r="F169" s="206" t="s">
        <v>423</v>
      </c>
      <c r="G169" s="207" t="s">
        <v>414</v>
      </c>
      <c r="H169" s="208">
        <v>0.27500000000000002</v>
      </c>
      <c r="I169" s="209"/>
      <c r="J169" s="210">
        <f>ROUND(I169*H169,2)</f>
        <v>0</v>
      </c>
      <c r="K169" s="211"/>
      <c r="L169" s="43"/>
      <c r="M169" s="212" t="s">
        <v>19</v>
      </c>
      <c r="N169" s="213" t="s">
        <v>43</v>
      </c>
      <c r="O169" s="83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6" t="s">
        <v>127</v>
      </c>
      <c r="AT169" s="216" t="s">
        <v>123</v>
      </c>
      <c r="AU169" s="216" t="s">
        <v>82</v>
      </c>
      <c r="AY169" s="16" t="s">
        <v>120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6" t="s">
        <v>80</v>
      </c>
      <c r="BK169" s="217">
        <f>ROUND(I169*H169,2)</f>
        <v>0</v>
      </c>
      <c r="BL169" s="16" t="s">
        <v>127</v>
      </c>
      <c r="BM169" s="216" t="s">
        <v>672</v>
      </c>
    </row>
    <row r="170" s="2" customFormat="1">
      <c r="A170" s="37"/>
      <c r="B170" s="38"/>
      <c r="C170" s="39"/>
      <c r="D170" s="218" t="s">
        <v>129</v>
      </c>
      <c r="E170" s="39"/>
      <c r="F170" s="219" t="s">
        <v>425</v>
      </c>
      <c r="G170" s="39"/>
      <c r="H170" s="39"/>
      <c r="I170" s="220"/>
      <c r="J170" s="39"/>
      <c r="K170" s="39"/>
      <c r="L170" s="43"/>
      <c r="M170" s="221"/>
      <c r="N170" s="222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129</v>
      </c>
      <c r="AU170" s="16" t="s">
        <v>82</v>
      </c>
    </row>
    <row r="171" s="2" customFormat="1" ht="55.5" customHeight="1">
      <c r="A171" s="37"/>
      <c r="B171" s="38"/>
      <c r="C171" s="204" t="s">
        <v>344</v>
      </c>
      <c r="D171" s="204" t="s">
        <v>123</v>
      </c>
      <c r="E171" s="205" t="s">
        <v>427</v>
      </c>
      <c r="F171" s="206" t="s">
        <v>428</v>
      </c>
      <c r="G171" s="207" t="s">
        <v>414</v>
      </c>
      <c r="H171" s="208">
        <v>6.0700000000000003</v>
      </c>
      <c r="I171" s="209"/>
      <c r="J171" s="210">
        <f>ROUND(I171*H171,2)</f>
        <v>0</v>
      </c>
      <c r="K171" s="211"/>
      <c r="L171" s="43"/>
      <c r="M171" s="212" t="s">
        <v>19</v>
      </c>
      <c r="N171" s="213" t="s">
        <v>43</v>
      </c>
      <c r="O171" s="83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6" t="s">
        <v>127</v>
      </c>
      <c r="AT171" s="216" t="s">
        <v>123</v>
      </c>
      <c r="AU171" s="216" t="s">
        <v>82</v>
      </c>
      <c r="AY171" s="16" t="s">
        <v>120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6" t="s">
        <v>80</v>
      </c>
      <c r="BK171" s="217">
        <f>ROUND(I171*H171,2)</f>
        <v>0</v>
      </c>
      <c r="BL171" s="16" t="s">
        <v>127</v>
      </c>
      <c r="BM171" s="216" t="s">
        <v>673</v>
      </c>
    </row>
    <row r="172" s="2" customFormat="1">
      <c r="A172" s="37"/>
      <c r="B172" s="38"/>
      <c r="C172" s="39"/>
      <c r="D172" s="218" t="s">
        <v>129</v>
      </c>
      <c r="E172" s="39"/>
      <c r="F172" s="219" t="s">
        <v>430</v>
      </c>
      <c r="G172" s="39"/>
      <c r="H172" s="39"/>
      <c r="I172" s="220"/>
      <c r="J172" s="39"/>
      <c r="K172" s="39"/>
      <c r="L172" s="43"/>
      <c r="M172" s="221"/>
      <c r="N172" s="222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129</v>
      </c>
      <c r="AU172" s="16" t="s">
        <v>82</v>
      </c>
    </row>
    <row r="173" s="2" customFormat="1" ht="44.25" customHeight="1">
      <c r="A173" s="37"/>
      <c r="B173" s="38"/>
      <c r="C173" s="204" t="s">
        <v>351</v>
      </c>
      <c r="D173" s="204" t="s">
        <v>123</v>
      </c>
      <c r="E173" s="205" t="s">
        <v>432</v>
      </c>
      <c r="F173" s="206" t="s">
        <v>433</v>
      </c>
      <c r="G173" s="207" t="s">
        <v>414</v>
      </c>
      <c r="H173" s="208">
        <v>0.02</v>
      </c>
      <c r="I173" s="209"/>
      <c r="J173" s="210">
        <f>ROUND(I173*H173,2)</f>
        <v>0</v>
      </c>
      <c r="K173" s="211"/>
      <c r="L173" s="43"/>
      <c r="M173" s="212" t="s">
        <v>19</v>
      </c>
      <c r="N173" s="213" t="s">
        <v>43</v>
      </c>
      <c r="O173" s="83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6" t="s">
        <v>127</v>
      </c>
      <c r="AT173" s="216" t="s">
        <v>123</v>
      </c>
      <c r="AU173" s="216" t="s">
        <v>82</v>
      </c>
      <c r="AY173" s="16" t="s">
        <v>120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6" t="s">
        <v>80</v>
      </c>
      <c r="BK173" s="217">
        <f>ROUND(I173*H173,2)</f>
        <v>0</v>
      </c>
      <c r="BL173" s="16" t="s">
        <v>127</v>
      </c>
      <c r="BM173" s="216" t="s">
        <v>674</v>
      </c>
    </row>
    <row r="174" s="2" customFormat="1">
      <c r="A174" s="37"/>
      <c r="B174" s="38"/>
      <c r="C174" s="39"/>
      <c r="D174" s="218" t="s">
        <v>129</v>
      </c>
      <c r="E174" s="39"/>
      <c r="F174" s="219" t="s">
        <v>435</v>
      </c>
      <c r="G174" s="39"/>
      <c r="H174" s="39"/>
      <c r="I174" s="220"/>
      <c r="J174" s="39"/>
      <c r="K174" s="39"/>
      <c r="L174" s="43"/>
      <c r="M174" s="221"/>
      <c r="N174" s="222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129</v>
      </c>
      <c r="AU174" s="16" t="s">
        <v>82</v>
      </c>
    </row>
    <row r="175" s="2" customFormat="1" ht="44.25" customHeight="1">
      <c r="A175" s="37"/>
      <c r="B175" s="38"/>
      <c r="C175" s="204" t="s">
        <v>357</v>
      </c>
      <c r="D175" s="204" t="s">
        <v>123</v>
      </c>
      <c r="E175" s="205" t="s">
        <v>437</v>
      </c>
      <c r="F175" s="206" t="s">
        <v>438</v>
      </c>
      <c r="G175" s="207" t="s">
        <v>414</v>
      </c>
      <c r="H175" s="208">
        <v>0.26000000000000001</v>
      </c>
      <c r="I175" s="209"/>
      <c r="J175" s="210">
        <f>ROUND(I175*H175,2)</f>
        <v>0</v>
      </c>
      <c r="K175" s="211"/>
      <c r="L175" s="43"/>
      <c r="M175" s="212" t="s">
        <v>19</v>
      </c>
      <c r="N175" s="213" t="s">
        <v>43</v>
      </c>
      <c r="O175" s="83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6" t="s">
        <v>127</v>
      </c>
      <c r="AT175" s="216" t="s">
        <v>123</v>
      </c>
      <c r="AU175" s="216" t="s">
        <v>82</v>
      </c>
      <c r="AY175" s="16" t="s">
        <v>120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6" t="s">
        <v>80</v>
      </c>
      <c r="BK175" s="217">
        <f>ROUND(I175*H175,2)</f>
        <v>0</v>
      </c>
      <c r="BL175" s="16" t="s">
        <v>127</v>
      </c>
      <c r="BM175" s="216" t="s">
        <v>675</v>
      </c>
    </row>
    <row r="176" s="2" customFormat="1">
      <c r="A176" s="37"/>
      <c r="B176" s="38"/>
      <c r="C176" s="39"/>
      <c r="D176" s="218" t="s">
        <v>129</v>
      </c>
      <c r="E176" s="39"/>
      <c r="F176" s="219" t="s">
        <v>440</v>
      </c>
      <c r="G176" s="39"/>
      <c r="H176" s="39"/>
      <c r="I176" s="220"/>
      <c r="J176" s="39"/>
      <c r="K176" s="39"/>
      <c r="L176" s="43"/>
      <c r="M176" s="221"/>
      <c r="N176" s="222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129</v>
      </c>
      <c r="AU176" s="16" t="s">
        <v>82</v>
      </c>
    </row>
    <row r="177" s="2" customFormat="1" ht="37.8" customHeight="1">
      <c r="A177" s="37"/>
      <c r="B177" s="38"/>
      <c r="C177" s="204" t="s">
        <v>362</v>
      </c>
      <c r="D177" s="204" t="s">
        <v>123</v>
      </c>
      <c r="E177" s="205" t="s">
        <v>592</v>
      </c>
      <c r="F177" s="206" t="s">
        <v>593</v>
      </c>
      <c r="G177" s="207" t="s">
        <v>390</v>
      </c>
      <c r="H177" s="208">
        <v>4</v>
      </c>
      <c r="I177" s="209"/>
      <c r="J177" s="210">
        <f>ROUND(I177*H177,2)</f>
        <v>0</v>
      </c>
      <c r="K177" s="211"/>
      <c r="L177" s="43"/>
      <c r="M177" s="212" t="s">
        <v>19</v>
      </c>
      <c r="N177" s="213" t="s">
        <v>43</v>
      </c>
      <c r="O177" s="83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6" t="s">
        <v>127</v>
      </c>
      <c r="AT177" s="216" t="s">
        <v>123</v>
      </c>
      <c r="AU177" s="216" t="s">
        <v>82</v>
      </c>
      <c r="AY177" s="16" t="s">
        <v>120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6" t="s">
        <v>80</v>
      </c>
      <c r="BK177" s="217">
        <f>ROUND(I177*H177,2)</f>
        <v>0</v>
      </c>
      <c r="BL177" s="16" t="s">
        <v>127</v>
      </c>
      <c r="BM177" s="216" t="s">
        <v>676</v>
      </c>
    </row>
    <row r="178" s="2" customFormat="1">
      <c r="A178" s="37"/>
      <c r="B178" s="38"/>
      <c r="C178" s="39"/>
      <c r="D178" s="218" t="s">
        <v>129</v>
      </c>
      <c r="E178" s="39"/>
      <c r="F178" s="219" t="s">
        <v>595</v>
      </c>
      <c r="G178" s="39"/>
      <c r="H178" s="39"/>
      <c r="I178" s="220"/>
      <c r="J178" s="39"/>
      <c r="K178" s="39"/>
      <c r="L178" s="43"/>
      <c r="M178" s="221"/>
      <c r="N178" s="222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129</v>
      </c>
      <c r="AU178" s="16" t="s">
        <v>82</v>
      </c>
    </row>
    <row r="179" s="2" customFormat="1" ht="24.15" customHeight="1">
      <c r="A179" s="37"/>
      <c r="B179" s="38"/>
      <c r="C179" s="204" t="s">
        <v>367</v>
      </c>
      <c r="D179" s="204" t="s">
        <v>123</v>
      </c>
      <c r="E179" s="205" t="s">
        <v>596</v>
      </c>
      <c r="F179" s="206" t="s">
        <v>597</v>
      </c>
      <c r="G179" s="207" t="s">
        <v>390</v>
      </c>
      <c r="H179" s="208">
        <v>4</v>
      </c>
      <c r="I179" s="209"/>
      <c r="J179" s="210">
        <f>ROUND(I179*H179,2)</f>
        <v>0</v>
      </c>
      <c r="K179" s="211"/>
      <c r="L179" s="43"/>
      <c r="M179" s="212" t="s">
        <v>19</v>
      </c>
      <c r="N179" s="213" t="s">
        <v>43</v>
      </c>
      <c r="O179" s="83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6" t="s">
        <v>127</v>
      </c>
      <c r="AT179" s="216" t="s">
        <v>123</v>
      </c>
      <c r="AU179" s="216" t="s">
        <v>82</v>
      </c>
      <c r="AY179" s="16" t="s">
        <v>120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6" t="s">
        <v>80</v>
      </c>
      <c r="BK179" s="217">
        <f>ROUND(I179*H179,2)</f>
        <v>0</v>
      </c>
      <c r="BL179" s="16" t="s">
        <v>127</v>
      </c>
      <c r="BM179" s="216" t="s">
        <v>677</v>
      </c>
    </row>
    <row r="180" s="2" customFormat="1">
      <c r="A180" s="37"/>
      <c r="B180" s="38"/>
      <c r="C180" s="39"/>
      <c r="D180" s="218" t="s">
        <v>129</v>
      </c>
      <c r="E180" s="39"/>
      <c r="F180" s="219" t="s">
        <v>599</v>
      </c>
      <c r="G180" s="39"/>
      <c r="H180" s="39"/>
      <c r="I180" s="220"/>
      <c r="J180" s="39"/>
      <c r="K180" s="39"/>
      <c r="L180" s="43"/>
      <c r="M180" s="221"/>
      <c r="N180" s="222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129</v>
      </c>
      <c r="AU180" s="16" t="s">
        <v>82</v>
      </c>
    </row>
    <row r="181" s="2" customFormat="1" ht="37.8" customHeight="1">
      <c r="A181" s="37"/>
      <c r="B181" s="38"/>
      <c r="C181" s="204" t="s">
        <v>372</v>
      </c>
      <c r="D181" s="204" t="s">
        <v>123</v>
      </c>
      <c r="E181" s="205" t="s">
        <v>600</v>
      </c>
      <c r="F181" s="206" t="s">
        <v>601</v>
      </c>
      <c r="G181" s="207" t="s">
        <v>390</v>
      </c>
      <c r="H181" s="208">
        <v>4</v>
      </c>
      <c r="I181" s="209"/>
      <c r="J181" s="210">
        <f>ROUND(I181*H181,2)</f>
        <v>0</v>
      </c>
      <c r="K181" s="211"/>
      <c r="L181" s="43"/>
      <c r="M181" s="212" t="s">
        <v>19</v>
      </c>
      <c r="N181" s="213" t="s">
        <v>43</v>
      </c>
      <c r="O181" s="83"/>
      <c r="P181" s="214">
        <f>O181*H181</f>
        <v>0</v>
      </c>
      <c r="Q181" s="214">
        <v>0</v>
      </c>
      <c r="R181" s="214">
        <f>Q181*H181</f>
        <v>0</v>
      </c>
      <c r="S181" s="214">
        <v>0.70899999999999996</v>
      </c>
      <c r="T181" s="215">
        <f>S181*H181</f>
        <v>2.8359999999999999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6" t="s">
        <v>127</v>
      </c>
      <c r="AT181" s="216" t="s">
        <v>123</v>
      </c>
      <c r="AU181" s="216" t="s">
        <v>82</v>
      </c>
      <c r="AY181" s="16" t="s">
        <v>120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6" t="s">
        <v>80</v>
      </c>
      <c r="BK181" s="217">
        <f>ROUND(I181*H181,2)</f>
        <v>0</v>
      </c>
      <c r="BL181" s="16" t="s">
        <v>127</v>
      </c>
      <c r="BM181" s="216" t="s">
        <v>678</v>
      </c>
    </row>
    <row r="182" s="2" customFormat="1">
      <c r="A182" s="37"/>
      <c r="B182" s="38"/>
      <c r="C182" s="39"/>
      <c r="D182" s="218" t="s">
        <v>129</v>
      </c>
      <c r="E182" s="39"/>
      <c r="F182" s="219" t="s">
        <v>603</v>
      </c>
      <c r="G182" s="39"/>
      <c r="H182" s="39"/>
      <c r="I182" s="220"/>
      <c r="J182" s="39"/>
      <c r="K182" s="39"/>
      <c r="L182" s="43"/>
      <c r="M182" s="221"/>
      <c r="N182" s="222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129</v>
      </c>
      <c r="AU182" s="16" t="s">
        <v>82</v>
      </c>
    </row>
    <row r="183" s="2" customFormat="1" ht="24.15" customHeight="1">
      <c r="A183" s="37"/>
      <c r="B183" s="38"/>
      <c r="C183" s="204" t="s">
        <v>377</v>
      </c>
      <c r="D183" s="204" t="s">
        <v>123</v>
      </c>
      <c r="E183" s="205" t="s">
        <v>604</v>
      </c>
      <c r="F183" s="206" t="s">
        <v>605</v>
      </c>
      <c r="G183" s="207" t="s">
        <v>203</v>
      </c>
      <c r="H183" s="208">
        <v>8</v>
      </c>
      <c r="I183" s="209"/>
      <c r="J183" s="210">
        <f>ROUND(I183*H183,2)</f>
        <v>0</v>
      </c>
      <c r="K183" s="211"/>
      <c r="L183" s="43"/>
      <c r="M183" s="212" t="s">
        <v>19</v>
      </c>
      <c r="N183" s="213" t="s">
        <v>43</v>
      </c>
      <c r="O183" s="83"/>
      <c r="P183" s="214">
        <f>O183*H183</f>
        <v>0</v>
      </c>
      <c r="Q183" s="214">
        <v>1.0000000000000001E-05</v>
      </c>
      <c r="R183" s="214">
        <f>Q183*H183</f>
        <v>8.0000000000000007E-05</v>
      </c>
      <c r="S183" s="214">
        <v>0</v>
      </c>
      <c r="T183" s="21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6" t="s">
        <v>127</v>
      </c>
      <c r="AT183" s="216" t="s">
        <v>123</v>
      </c>
      <c r="AU183" s="216" t="s">
        <v>82</v>
      </c>
      <c r="AY183" s="16" t="s">
        <v>120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6" t="s">
        <v>80</v>
      </c>
      <c r="BK183" s="217">
        <f>ROUND(I183*H183,2)</f>
        <v>0</v>
      </c>
      <c r="BL183" s="16" t="s">
        <v>127</v>
      </c>
      <c r="BM183" s="216" t="s">
        <v>679</v>
      </c>
    </row>
    <row r="184" s="2" customFormat="1">
      <c r="A184" s="37"/>
      <c r="B184" s="38"/>
      <c r="C184" s="39"/>
      <c r="D184" s="218" t="s">
        <v>129</v>
      </c>
      <c r="E184" s="39"/>
      <c r="F184" s="219" t="s">
        <v>607</v>
      </c>
      <c r="G184" s="39"/>
      <c r="H184" s="39"/>
      <c r="I184" s="220"/>
      <c r="J184" s="39"/>
      <c r="K184" s="39"/>
      <c r="L184" s="43"/>
      <c r="M184" s="221"/>
      <c r="N184" s="222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129</v>
      </c>
      <c r="AU184" s="16" t="s">
        <v>82</v>
      </c>
    </row>
    <row r="185" s="12" customFormat="1" ht="25.92" customHeight="1">
      <c r="A185" s="12"/>
      <c r="B185" s="188"/>
      <c r="C185" s="189"/>
      <c r="D185" s="190" t="s">
        <v>71</v>
      </c>
      <c r="E185" s="191" t="s">
        <v>441</v>
      </c>
      <c r="F185" s="191" t="s">
        <v>442</v>
      </c>
      <c r="G185" s="189"/>
      <c r="H185" s="189"/>
      <c r="I185" s="192"/>
      <c r="J185" s="193">
        <f>BK185</f>
        <v>0</v>
      </c>
      <c r="K185" s="189"/>
      <c r="L185" s="194"/>
      <c r="M185" s="195"/>
      <c r="N185" s="196"/>
      <c r="O185" s="196"/>
      <c r="P185" s="197">
        <f>P186+P191+P196+P199</f>
        <v>0</v>
      </c>
      <c r="Q185" s="196"/>
      <c r="R185" s="197">
        <f>R186+R191+R196+R199</f>
        <v>0</v>
      </c>
      <c r="S185" s="196"/>
      <c r="T185" s="198">
        <f>T186+T191+T196+T199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99" t="s">
        <v>143</v>
      </c>
      <c r="AT185" s="200" t="s">
        <v>71</v>
      </c>
      <c r="AU185" s="200" t="s">
        <v>72</v>
      </c>
      <c r="AY185" s="199" t="s">
        <v>120</v>
      </c>
      <c r="BK185" s="201">
        <f>BK186+BK191+BK196+BK199</f>
        <v>0</v>
      </c>
    </row>
    <row r="186" s="12" customFormat="1" ht="22.8" customHeight="1">
      <c r="A186" s="12"/>
      <c r="B186" s="188"/>
      <c r="C186" s="189"/>
      <c r="D186" s="190" t="s">
        <v>71</v>
      </c>
      <c r="E186" s="202" t="s">
        <v>443</v>
      </c>
      <c r="F186" s="202" t="s">
        <v>444</v>
      </c>
      <c r="G186" s="189"/>
      <c r="H186" s="189"/>
      <c r="I186" s="192"/>
      <c r="J186" s="203">
        <f>BK186</f>
        <v>0</v>
      </c>
      <c r="K186" s="189"/>
      <c r="L186" s="194"/>
      <c r="M186" s="195"/>
      <c r="N186" s="196"/>
      <c r="O186" s="196"/>
      <c r="P186" s="197">
        <f>SUM(P187:P190)</f>
        <v>0</v>
      </c>
      <c r="Q186" s="196"/>
      <c r="R186" s="197">
        <f>SUM(R187:R190)</f>
        <v>0</v>
      </c>
      <c r="S186" s="196"/>
      <c r="T186" s="198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9" t="s">
        <v>143</v>
      </c>
      <c r="AT186" s="200" t="s">
        <v>71</v>
      </c>
      <c r="AU186" s="200" t="s">
        <v>80</v>
      </c>
      <c r="AY186" s="199" t="s">
        <v>120</v>
      </c>
      <c r="BK186" s="201">
        <f>SUM(BK187:BK190)</f>
        <v>0</v>
      </c>
    </row>
    <row r="187" s="2" customFormat="1" ht="16.5" customHeight="1">
      <c r="A187" s="37"/>
      <c r="B187" s="38"/>
      <c r="C187" s="204" t="s">
        <v>382</v>
      </c>
      <c r="D187" s="204" t="s">
        <v>123</v>
      </c>
      <c r="E187" s="205" t="s">
        <v>446</v>
      </c>
      <c r="F187" s="206" t="s">
        <v>447</v>
      </c>
      <c r="G187" s="207" t="s">
        <v>347</v>
      </c>
      <c r="H187" s="208">
        <v>1</v>
      </c>
      <c r="I187" s="209"/>
      <c r="J187" s="210">
        <f>ROUND(I187*H187,2)</f>
        <v>0</v>
      </c>
      <c r="K187" s="211"/>
      <c r="L187" s="43"/>
      <c r="M187" s="212" t="s">
        <v>19</v>
      </c>
      <c r="N187" s="213" t="s">
        <v>43</v>
      </c>
      <c r="O187" s="83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6" t="s">
        <v>448</v>
      </c>
      <c r="AT187" s="216" t="s">
        <v>123</v>
      </c>
      <c r="AU187" s="216" t="s">
        <v>82</v>
      </c>
      <c r="AY187" s="16" t="s">
        <v>120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6" t="s">
        <v>80</v>
      </c>
      <c r="BK187" s="217">
        <f>ROUND(I187*H187,2)</f>
        <v>0</v>
      </c>
      <c r="BL187" s="16" t="s">
        <v>448</v>
      </c>
      <c r="BM187" s="216" t="s">
        <v>680</v>
      </c>
    </row>
    <row r="188" s="2" customFormat="1">
      <c r="A188" s="37"/>
      <c r="B188" s="38"/>
      <c r="C188" s="39"/>
      <c r="D188" s="218" t="s">
        <v>129</v>
      </c>
      <c r="E188" s="39"/>
      <c r="F188" s="219" t="s">
        <v>450</v>
      </c>
      <c r="G188" s="39"/>
      <c r="H188" s="39"/>
      <c r="I188" s="220"/>
      <c r="J188" s="39"/>
      <c r="K188" s="39"/>
      <c r="L188" s="43"/>
      <c r="M188" s="221"/>
      <c r="N188" s="222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129</v>
      </c>
      <c r="AU188" s="16" t="s">
        <v>82</v>
      </c>
    </row>
    <row r="189" s="2" customFormat="1" ht="49.05" customHeight="1">
      <c r="A189" s="37"/>
      <c r="B189" s="38"/>
      <c r="C189" s="204" t="s">
        <v>387</v>
      </c>
      <c r="D189" s="204" t="s">
        <v>123</v>
      </c>
      <c r="E189" s="205" t="s">
        <v>452</v>
      </c>
      <c r="F189" s="206" t="s">
        <v>453</v>
      </c>
      <c r="G189" s="207" t="s">
        <v>126</v>
      </c>
      <c r="H189" s="208">
        <v>1</v>
      </c>
      <c r="I189" s="209"/>
      <c r="J189" s="210">
        <f>ROUND(I189*H189,2)</f>
        <v>0</v>
      </c>
      <c r="K189" s="211"/>
      <c r="L189" s="43"/>
      <c r="M189" s="212" t="s">
        <v>19</v>
      </c>
      <c r="N189" s="213" t="s">
        <v>43</v>
      </c>
      <c r="O189" s="83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6" t="s">
        <v>127</v>
      </c>
      <c r="AT189" s="216" t="s">
        <v>123</v>
      </c>
      <c r="AU189" s="216" t="s">
        <v>82</v>
      </c>
      <c r="AY189" s="16" t="s">
        <v>120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6" t="s">
        <v>80</v>
      </c>
      <c r="BK189" s="217">
        <f>ROUND(I189*H189,2)</f>
        <v>0</v>
      </c>
      <c r="BL189" s="16" t="s">
        <v>127</v>
      </c>
      <c r="BM189" s="216" t="s">
        <v>681</v>
      </c>
    </row>
    <row r="190" s="2" customFormat="1">
      <c r="A190" s="37"/>
      <c r="B190" s="38"/>
      <c r="C190" s="39"/>
      <c r="D190" s="218" t="s">
        <v>129</v>
      </c>
      <c r="E190" s="39"/>
      <c r="F190" s="219" t="s">
        <v>455</v>
      </c>
      <c r="G190" s="39"/>
      <c r="H190" s="39"/>
      <c r="I190" s="220"/>
      <c r="J190" s="39"/>
      <c r="K190" s="39"/>
      <c r="L190" s="43"/>
      <c r="M190" s="221"/>
      <c r="N190" s="222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129</v>
      </c>
      <c r="AU190" s="16" t="s">
        <v>82</v>
      </c>
    </row>
    <row r="191" s="12" customFormat="1" ht="22.8" customHeight="1">
      <c r="A191" s="12"/>
      <c r="B191" s="188"/>
      <c r="C191" s="189"/>
      <c r="D191" s="190" t="s">
        <v>71</v>
      </c>
      <c r="E191" s="202" t="s">
        <v>456</v>
      </c>
      <c r="F191" s="202" t="s">
        <v>457</v>
      </c>
      <c r="G191" s="189"/>
      <c r="H191" s="189"/>
      <c r="I191" s="192"/>
      <c r="J191" s="203">
        <f>BK191</f>
        <v>0</v>
      </c>
      <c r="K191" s="189"/>
      <c r="L191" s="194"/>
      <c r="M191" s="195"/>
      <c r="N191" s="196"/>
      <c r="O191" s="196"/>
      <c r="P191" s="197">
        <f>SUM(P192:P195)</f>
        <v>0</v>
      </c>
      <c r="Q191" s="196"/>
      <c r="R191" s="197">
        <f>SUM(R192:R195)</f>
        <v>0</v>
      </c>
      <c r="S191" s="196"/>
      <c r="T191" s="198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9" t="s">
        <v>143</v>
      </c>
      <c r="AT191" s="200" t="s">
        <v>71</v>
      </c>
      <c r="AU191" s="200" t="s">
        <v>80</v>
      </c>
      <c r="AY191" s="199" t="s">
        <v>120</v>
      </c>
      <c r="BK191" s="201">
        <f>SUM(BK192:BK195)</f>
        <v>0</v>
      </c>
    </row>
    <row r="192" s="2" customFormat="1" ht="16.5" customHeight="1">
      <c r="A192" s="37"/>
      <c r="B192" s="38"/>
      <c r="C192" s="204" t="s">
        <v>393</v>
      </c>
      <c r="D192" s="204" t="s">
        <v>123</v>
      </c>
      <c r="E192" s="205" t="s">
        <v>459</v>
      </c>
      <c r="F192" s="206" t="s">
        <v>457</v>
      </c>
      <c r="G192" s="207" t="s">
        <v>347</v>
      </c>
      <c r="H192" s="208">
        <v>1</v>
      </c>
      <c r="I192" s="209"/>
      <c r="J192" s="210">
        <f>ROUND(I192*H192,2)</f>
        <v>0</v>
      </c>
      <c r="K192" s="211"/>
      <c r="L192" s="43"/>
      <c r="M192" s="212" t="s">
        <v>19</v>
      </c>
      <c r="N192" s="213" t="s">
        <v>43</v>
      </c>
      <c r="O192" s="83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6" t="s">
        <v>448</v>
      </c>
      <c r="AT192" s="216" t="s">
        <v>123</v>
      </c>
      <c r="AU192" s="216" t="s">
        <v>82</v>
      </c>
      <c r="AY192" s="16" t="s">
        <v>120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6" t="s">
        <v>80</v>
      </c>
      <c r="BK192" s="217">
        <f>ROUND(I192*H192,2)</f>
        <v>0</v>
      </c>
      <c r="BL192" s="16" t="s">
        <v>448</v>
      </c>
      <c r="BM192" s="216" t="s">
        <v>682</v>
      </c>
    </row>
    <row r="193" s="2" customFormat="1">
      <c r="A193" s="37"/>
      <c r="B193" s="38"/>
      <c r="C193" s="39"/>
      <c r="D193" s="218" t="s">
        <v>129</v>
      </c>
      <c r="E193" s="39"/>
      <c r="F193" s="219" t="s">
        <v>461</v>
      </c>
      <c r="G193" s="39"/>
      <c r="H193" s="39"/>
      <c r="I193" s="220"/>
      <c r="J193" s="39"/>
      <c r="K193" s="39"/>
      <c r="L193" s="43"/>
      <c r="M193" s="221"/>
      <c r="N193" s="222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129</v>
      </c>
      <c r="AU193" s="16" t="s">
        <v>82</v>
      </c>
    </row>
    <row r="194" s="2" customFormat="1" ht="16.5" customHeight="1">
      <c r="A194" s="37"/>
      <c r="B194" s="38"/>
      <c r="C194" s="204" t="s">
        <v>398</v>
      </c>
      <c r="D194" s="204" t="s">
        <v>123</v>
      </c>
      <c r="E194" s="205" t="s">
        <v>463</v>
      </c>
      <c r="F194" s="206" t="s">
        <v>464</v>
      </c>
      <c r="G194" s="207" t="s">
        <v>347</v>
      </c>
      <c r="H194" s="208">
        <v>1</v>
      </c>
      <c r="I194" s="209"/>
      <c r="J194" s="210">
        <f>ROUND(I194*H194,2)</f>
        <v>0</v>
      </c>
      <c r="K194" s="211"/>
      <c r="L194" s="43"/>
      <c r="M194" s="212" t="s">
        <v>19</v>
      </c>
      <c r="N194" s="213" t="s">
        <v>43</v>
      </c>
      <c r="O194" s="83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6" t="s">
        <v>448</v>
      </c>
      <c r="AT194" s="216" t="s">
        <v>123</v>
      </c>
      <c r="AU194" s="216" t="s">
        <v>82</v>
      </c>
      <c r="AY194" s="16" t="s">
        <v>120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6" t="s">
        <v>80</v>
      </c>
      <c r="BK194" s="217">
        <f>ROUND(I194*H194,2)</f>
        <v>0</v>
      </c>
      <c r="BL194" s="16" t="s">
        <v>448</v>
      </c>
      <c r="BM194" s="216" t="s">
        <v>683</v>
      </c>
    </row>
    <row r="195" s="2" customFormat="1">
      <c r="A195" s="37"/>
      <c r="B195" s="38"/>
      <c r="C195" s="39"/>
      <c r="D195" s="218" t="s">
        <v>129</v>
      </c>
      <c r="E195" s="39"/>
      <c r="F195" s="219" t="s">
        <v>466</v>
      </c>
      <c r="G195" s="39"/>
      <c r="H195" s="39"/>
      <c r="I195" s="220"/>
      <c r="J195" s="39"/>
      <c r="K195" s="39"/>
      <c r="L195" s="43"/>
      <c r="M195" s="221"/>
      <c r="N195" s="222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129</v>
      </c>
      <c r="AU195" s="16" t="s">
        <v>82</v>
      </c>
    </row>
    <row r="196" s="12" customFormat="1" ht="22.8" customHeight="1">
      <c r="A196" s="12"/>
      <c r="B196" s="188"/>
      <c r="C196" s="189"/>
      <c r="D196" s="190" t="s">
        <v>71</v>
      </c>
      <c r="E196" s="202" t="s">
        <v>467</v>
      </c>
      <c r="F196" s="202" t="s">
        <v>468</v>
      </c>
      <c r="G196" s="189"/>
      <c r="H196" s="189"/>
      <c r="I196" s="192"/>
      <c r="J196" s="203">
        <f>BK196</f>
        <v>0</v>
      </c>
      <c r="K196" s="189"/>
      <c r="L196" s="194"/>
      <c r="M196" s="195"/>
      <c r="N196" s="196"/>
      <c r="O196" s="196"/>
      <c r="P196" s="197">
        <f>SUM(P197:P198)</f>
        <v>0</v>
      </c>
      <c r="Q196" s="196"/>
      <c r="R196" s="197">
        <f>SUM(R197:R198)</f>
        <v>0</v>
      </c>
      <c r="S196" s="196"/>
      <c r="T196" s="198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9" t="s">
        <v>143</v>
      </c>
      <c r="AT196" s="200" t="s">
        <v>71</v>
      </c>
      <c r="AU196" s="200" t="s">
        <v>80</v>
      </c>
      <c r="AY196" s="199" t="s">
        <v>120</v>
      </c>
      <c r="BK196" s="201">
        <f>SUM(BK197:BK198)</f>
        <v>0</v>
      </c>
    </row>
    <row r="197" s="2" customFormat="1" ht="16.5" customHeight="1">
      <c r="A197" s="37"/>
      <c r="B197" s="38"/>
      <c r="C197" s="204" t="s">
        <v>403</v>
      </c>
      <c r="D197" s="204" t="s">
        <v>123</v>
      </c>
      <c r="E197" s="205" t="s">
        <v>470</v>
      </c>
      <c r="F197" s="206" t="s">
        <v>471</v>
      </c>
      <c r="G197" s="207" t="s">
        <v>347</v>
      </c>
      <c r="H197" s="208">
        <v>1</v>
      </c>
      <c r="I197" s="209"/>
      <c r="J197" s="210">
        <f>ROUND(I197*H197,2)</f>
        <v>0</v>
      </c>
      <c r="K197" s="211"/>
      <c r="L197" s="43"/>
      <c r="M197" s="212" t="s">
        <v>19</v>
      </c>
      <c r="N197" s="213" t="s">
        <v>43</v>
      </c>
      <c r="O197" s="83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6" t="s">
        <v>448</v>
      </c>
      <c r="AT197" s="216" t="s">
        <v>123</v>
      </c>
      <c r="AU197" s="216" t="s">
        <v>82</v>
      </c>
      <c r="AY197" s="16" t="s">
        <v>120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6" t="s">
        <v>80</v>
      </c>
      <c r="BK197" s="217">
        <f>ROUND(I197*H197,2)</f>
        <v>0</v>
      </c>
      <c r="BL197" s="16" t="s">
        <v>448</v>
      </c>
      <c r="BM197" s="216" t="s">
        <v>684</v>
      </c>
    </row>
    <row r="198" s="2" customFormat="1">
      <c r="A198" s="37"/>
      <c r="B198" s="38"/>
      <c r="C198" s="39"/>
      <c r="D198" s="218" t="s">
        <v>129</v>
      </c>
      <c r="E198" s="39"/>
      <c r="F198" s="219" t="s">
        <v>473</v>
      </c>
      <c r="G198" s="39"/>
      <c r="H198" s="39"/>
      <c r="I198" s="220"/>
      <c r="J198" s="39"/>
      <c r="K198" s="39"/>
      <c r="L198" s="43"/>
      <c r="M198" s="221"/>
      <c r="N198" s="222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129</v>
      </c>
      <c r="AU198" s="16" t="s">
        <v>82</v>
      </c>
    </row>
    <row r="199" s="12" customFormat="1" ht="22.8" customHeight="1">
      <c r="A199" s="12"/>
      <c r="B199" s="188"/>
      <c r="C199" s="189"/>
      <c r="D199" s="190" t="s">
        <v>71</v>
      </c>
      <c r="E199" s="202" t="s">
        <v>474</v>
      </c>
      <c r="F199" s="202" t="s">
        <v>475</v>
      </c>
      <c r="G199" s="189"/>
      <c r="H199" s="189"/>
      <c r="I199" s="192"/>
      <c r="J199" s="203">
        <f>BK199</f>
        <v>0</v>
      </c>
      <c r="K199" s="189"/>
      <c r="L199" s="194"/>
      <c r="M199" s="195"/>
      <c r="N199" s="196"/>
      <c r="O199" s="196"/>
      <c r="P199" s="197">
        <f>SUM(P200:P201)</f>
        <v>0</v>
      </c>
      <c r="Q199" s="196"/>
      <c r="R199" s="197">
        <f>SUM(R200:R201)</f>
        <v>0</v>
      </c>
      <c r="S199" s="196"/>
      <c r="T199" s="198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99" t="s">
        <v>143</v>
      </c>
      <c r="AT199" s="200" t="s">
        <v>71</v>
      </c>
      <c r="AU199" s="200" t="s">
        <v>80</v>
      </c>
      <c r="AY199" s="199" t="s">
        <v>120</v>
      </c>
      <c r="BK199" s="201">
        <f>SUM(BK200:BK201)</f>
        <v>0</v>
      </c>
    </row>
    <row r="200" s="2" customFormat="1" ht="16.5" customHeight="1">
      <c r="A200" s="37"/>
      <c r="B200" s="38"/>
      <c r="C200" s="204" t="s">
        <v>407</v>
      </c>
      <c r="D200" s="204" t="s">
        <v>123</v>
      </c>
      <c r="E200" s="205" t="s">
        <v>477</v>
      </c>
      <c r="F200" s="206" t="s">
        <v>478</v>
      </c>
      <c r="G200" s="207" t="s">
        <v>479</v>
      </c>
      <c r="H200" s="208">
        <v>1</v>
      </c>
      <c r="I200" s="209"/>
      <c r="J200" s="210">
        <f>ROUND(I200*H200,2)</f>
        <v>0</v>
      </c>
      <c r="K200" s="211"/>
      <c r="L200" s="43"/>
      <c r="M200" s="212" t="s">
        <v>19</v>
      </c>
      <c r="N200" s="213" t="s">
        <v>43</v>
      </c>
      <c r="O200" s="83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6" t="s">
        <v>448</v>
      </c>
      <c r="AT200" s="216" t="s">
        <v>123</v>
      </c>
      <c r="AU200" s="216" t="s">
        <v>82</v>
      </c>
      <c r="AY200" s="16" t="s">
        <v>120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6" t="s">
        <v>80</v>
      </c>
      <c r="BK200" s="217">
        <f>ROUND(I200*H200,2)</f>
        <v>0</v>
      </c>
      <c r="BL200" s="16" t="s">
        <v>448</v>
      </c>
      <c r="BM200" s="216" t="s">
        <v>685</v>
      </c>
    </row>
    <row r="201" s="2" customFormat="1">
      <c r="A201" s="37"/>
      <c r="B201" s="38"/>
      <c r="C201" s="39"/>
      <c r="D201" s="218" t="s">
        <v>129</v>
      </c>
      <c r="E201" s="39"/>
      <c r="F201" s="219" t="s">
        <v>481</v>
      </c>
      <c r="G201" s="39"/>
      <c r="H201" s="39"/>
      <c r="I201" s="220"/>
      <c r="J201" s="39"/>
      <c r="K201" s="39"/>
      <c r="L201" s="43"/>
      <c r="M201" s="234"/>
      <c r="N201" s="235"/>
      <c r="O201" s="236"/>
      <c r="P201" s="236"/>
      <c r="Q201" s="236"/>
      <c r="R201" s="236"/>
      <c r="S201" s="236"/>
      <c r="T201" s="2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129</v>
      </c>
      <c r="AU201" s="16" t="s">
        <v>82</v>
      </c>
    </row>
    <row r="202" s="2" customFormat="1" ht="6.96" customHeight="1">
      <c r="A202" s="37"/>
      <c r="B202" s="58"/>
      <c r="C202" s="59"/>
      <c r="D202" s="59"/>
      <c r="E202" s="59"/>
      <c r="F202" s="59"/>
      <c r="G202" s="59"/>
      <c r="H202" s="59"/>
      <c r="I202" s="59"/>
      <c r="J202" s="59"/>
      <c r="K202" s="59"/>
      <c r="L202" s="43"/>
      <c r="M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</row>
  </sheetData>
  <sheetProtection sheet="1" autoFilter="0" formatColumns="0" formatRows="0" objects="1" scenarios="1" spinCount="100000" saltValue="PZigYc4DaosObW+Ot47ZxG6s3GNu5mzDTi6pxw0yvQzKCto3LvSQjb3/laJZBHabczoKoQY0N7FFe9BcG4v4zg==" hashValue="+NEpMigE0B0Z893W6wr05YP1gGndWygwY27qekT8w8t7YsfpFuYwL4i5vWCBVupAzz0/sS7Th49B3K0rA9KObg==" algorithmName="SHA-512" password="CC7B"/>
  <autoFilter ref="C86:K20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1/210203901"/>
    <hyperlink ref="F95" r:id="rId2" display="https://podminky.urs.cz/item/CS_URS_2025_01/210204011"/>
    <hyperlink ref="F99" r:id="rId3" display="https://podminky.urs.cz/item/CS_URS_2025_01/210204104"/>
    <hyperlink ref="F102" r:id="rId4" display="https://podminky.urs.cz/item/CS_URS_2025_01/210204202"/>
    <hyperlink ref="F105" r:id="rId5" display="https://podminky.urs.cz/item/CS_URS_2025_01/210812011"/>
    <hyperlink ref="F108" r:id="rId6" display="https://podminky.urs.cz/item/CS_URS_2025_01/210902011"/>
    <hyperlink ref="F111" r:id="rId7" display="https://podminky.urs.cz/item/CS_URS_2025_01/210101233"/>
    <hyperlink ref="F114" r:id="rId8" display="https://podminky.urs.cz/item/CS_URS_2025_01/210220022"/>
    <hyperlink ref="F119" r:id="rId9" display="https://podminky.urs.cz/item/CS_URS_2025_01/460791113"/>
    <hyperlink ref="F122" r:id="rId10" display="https://podminky.urs.cz/item/CS_URS_2025_01/210100001"/>
    <hyperlink ref="F124" r:id="rId11" display="https://podminky.urs.cz/item/CS_URS_2025_01/210100003"/>
    <hyperlink ref="F126" r:id="rId12" display="https://podminky.urs.cz/item/CS_URS_2025_01/218202016"/>
    <hyperlink ref="F128" r:id="rId13" display="https://podminky.urs.cz/item/CS_URS_2025_01/218204011"/>
    <hyperlink ref="F130" r:id="rId14" display="https://podminky.urs.cz/item/CS_URS_2025_01/218204104"/>
    <hyperlink ref="F132" r:id="rId15" display="https://podminky.urs.cz/item/CS_URS_2025_01/218204125"/>
    <hyperlink ref="F134" r:id="rId16" display="https://podminky.urs.cz/item/CS_URS_2025_01/218204202"/>
    <hyperlink ref="F136" r:id="rId17" display="https://podminky.urs.cz/item/CS_URS_2025_01/218100001"/>
    <hyperlink ref="F138" r:id="rId18" display="https://podminky.urs.cz/item/CS_URS_2025_01/218100003"/>
    <hyperlink ref="F140" r:id="rId19" display="https://podminky.urs.cz/item/CS_URS_2025_01/218900601"/>
    <hyperlink ref="F144" r:id="rId20" display="https://podminky.urs.cz/item/CS_URS_2025_01/460091112"/>
    <hyperlink ref="F146" r:id="rId21" display="https://podminky.urs.cz/item/CS_URS_2025_01/460131113"/>
    <hyperlink ref="F148" r:id="rId22" display="https://podminky.urs.cz/item/CS_URS_2025_01/460391123"/>
    <hyperlink ref="F150" r:id="rId23" display="https://podminky.urs.cz/item/CS_URS_2025_01/460191113"/>
    <hyperlink ref="F152" r:id="rId24" display="https://podminky.urs.cz/item/CS_URS_2025_01/460371111"/>
    <hyperlink ref="F154" r:id="rId25" display="https://podminky.urs.cz/item/CS_URS_2025_01/460381111"/>
    <hyperlink ref="F156" r:id="rId26" display="https://podminky.urs.cz/item/CS_URS_2025_01/468051121"/>
    <hyperlink ref="F158" r:id="rId27" display="https://podminky.urs.cz/item/CS_URS_2025_01/460641411"/>
    <hyperlink ref="F160" r:id="rId28" display="https://podminky.urs.cz/item/CS_URS_2025_01/460641412"/>
    <hyperlink ref="F162" r:id="rId29" display="https://podminky.urs.cz/item/CS_URS_2025_01/460641113"/>
    <hyperlink ref="F166" r:id="rId30" display="https://podminky.urs.cz/item/CS_URS_2025_01/469972111"/>
    <hyperlink ref="F168" r:id="rId31" display="https://podminky.urs.cz/item/CS_URS_2025_01/469972121"/>
    <hyperlink ref="F170" r:id="rId32" display="https://podminky.urs.cz/item/CS_URS_2025_01/460361111"/>
    <hyperlink ref="F172" r:id="rId33" display="https://podminky.urs.cz/item/CS_URS_2025_01/469973114"/>
    <hyperlink ref="F174" r:id="rId34" display="https://podminky.urs.cz/item/CS_URS_2025_01/469973115"/>
    <hyperlink ref="F176" r:id="rId35" display="https://podminky.urs.cz/item/CS_URS_2025_01/469973116"/>
    <hyperlink ref="F178" r:id="rId36" display="https://podminky.urs.cz/item/CS_URS_2025_01/460871163"/>
    <hyperlink ref="F180" r:id="rId37" display="https://podminky.urs.cz/item/CS_URS_2025_01/460881212"/>
    <hyperlink ref="F182" r:id="rId38" display="https://podminky.urs.cz/item/CS_URS_2025_01/468011144"/>
    <hyperlink ref="F184" r:id="rId39" display="https://podminky.urs.cz/item/CS_URS_2025_01/468041125"/>
    <hyperlink ref="F188" r:id="rId40" display="https://podminky.urs.cz/item/CS_URS_2025_01/013254000"/>
    <hyperlink ref="F190" r:id="rId41" display="https://podminky.urs.cz/item/CS_URS_2025_01/210280002"/>
    <hyperlink ref="F193" r:id="rId42" display="https://podminky.urs.cz/item/CS_URS_2025_01/030001000"/>
    <hyperlink ref="F195" r:id="rId43" display="https://podminky.urs.cz/item/CS_URS_2025_01/034303000"/>
    <hyperlink ref="F198" r:id="rId44" display="https://podminky.urs.cz/item/CS_URS_2025_01/045303000"/>
    <hyperlink ref="F201" r:id="rId45" display="https://podminky.urs.cz/item/CS_URS_2025_01/07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3" customFormat="1" ht="45" customHeight="1">
      <c r="B3" s="242"/>
      <c r="C3" s="243" t="s">
        <v>686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687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688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689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690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691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692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693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694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695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696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79</v>
      </c>
      <c r="F18" s="249" t="s">
        <v>697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698</v>
      </c>
      <c r="F19" s="249" t="s">
        <v>699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700</v>
      </c>
      <c r="F20" s="249" t="s">
        <v>701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702</v>
      </c>
      <c r="F21" s="249" t="s">
        <v>703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704</v>
      </c>
      <c r="F22" s="249" t="s">
        <v>705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706</v>
      </c>
      <c r="F23" s="249" t="s">
        <v>707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708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709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710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711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712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713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714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715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716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105</v>
      </c>
      <c r="F36" s="249"/>
      <c r="G36" s="249" t="s">
        <v>717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718</v>
      </c>
      <c r="F37" s="249"/>
      <c r="G37" s="249" t="s">
        <v>719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53</v>
      </c>
      <c r="F38" s="249"/>
      <c r="G38" s="249" t="s">
        <v>720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54</v>
      </c>
      <c r="F39" s="249"/>
      <c r="G39" s="249" t="s">
        <v>721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106</v>
      </c>
      <c r="F40" s="249"/>
      <c r="G40" s="249" t="s">
        <v>722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107</v>
      </c>
      <c r="F41" s="249"/>
      <c r="G41" s="249" t="s">
        <v>723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724</v>
      </c>
      <c r="F42" s="249"/>
      <c r="G42" s="249" t="s">
        <v>725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726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727</v>
      </c>
      <c r="F44" s="249"/>
      <c r="G44" s="249" t="s">
        <v>728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109</v>
      </c>
      <c r="F45" s="249"/>
      <c r="G45" s="249" t="s">
        <v>729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730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731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732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733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734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735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736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737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738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739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740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741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742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743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744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745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746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747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748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749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750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751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752</v>
      </c>
      <c r="D76" s="267"/>
      <c r="E76" s="267"/>
      <c r="F76" s="267" t="s">
        <v>753</v>
      </c>
      <c r="G76" s="268"/>
      <c r="H76" s="267" t="s">
        <v>54</v>
      </c>
      <c r="I76" s="267" t="s">
        <v>57</v>
      </c>
      <c r="J76" s="267" t="s">
        <v>754</v>
      </c>
      <c r="K76" s="266"/>
    </row>
    <row r="77" s="1" customFormat="1" ht="17.25" customHeight="1">
      <c r="B77" s="264"/>
      <c r="C77" s="269" t="s">
        <v>755</v>
      </c>
      <c r="D77" s="269"/>
      <c r="E77" s="269"/>
      <c r="F77" s="270" t="s">
        <v>756</v>
      </c>
      <c r="G77" s="271"/>
      <c r="H77" s="269"/>
      <c r="I77" s="269"/>
      <c r="J77" s="269" t="s">
        <v>757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53</v>
      </c>
      <c r="D79" s="274"/>
      <c r="E79" s="274"/>
      <c r="F79" s="275" t="s">
        <v>758</v>
      </c>
      <c r="G79" s="276"/>
      <c r="H79" s="252" t="s">
        <v>759</v>
      </c>
      <c r="I79" s="252" t="s">
        <v>760</v>
      </c>
      <c r="J79" s="252">
        <v>20</v>
      </c>
      <c r="K79" s="266"/>
    </row>
    <row r="80" s="1" customFormat="1" ht="15" customHeight="1">
      <c r="B80" s="264"/>
      <c r="C80" s="252" t="s">
        <v>761</v>
      </c>
      <c r="D80" s="252"/>
      <c r="E80" s="252"/>
      <c r="F80" s="275" t="s">
        <v>758</v>
      </c>
      <c r="G80" s="276"/>
      <c r="H80" s="252" t="s">
        <v>762</v>
      </c>
      <c r="I80" s="252" t="s">
        <v>760</v>
      </c>
      <c r="J80" s="252">
        <v>120</v>
      </c>
      <c r="K80" s="266"/>
    </row>
    <row r="81" s="1" customFormat="1" ht="15" customHeight="1">
      <c r="B81" s="277"/>
      <c r="C81" s="252" t="s">
        <v>763</v>
      </c>
      <c r="D81" s="252"/>
      <c r="E81" s="252"/>
      <c r="F81" s="275" t="s">
        <v>764</v>
      </c>
      <c r="G81" s="276"/>
      <c r="H81" s="252" t="s">
        <v>765</v>
      </c>
      <c r="I81" s="252" t="s">
        <v>760</v>
      </c>
      <c r="J81" s="252">
        <v>50</v>
      </c>
      <c r="K81" s="266"/>
    </row>
    <row r="82" s="1" customFormat="1" ht="15" customHeight="1">
      <c r="B82" s="277"/>
      <c r="C82" s="252" t="s">
        <v>766</v>
      </c>
      <c r="D82" s="252"/>
      <c r="E82" s="252"/>
      <c r="F82" s="275" t="s">
        <v>758</v>
      </c>
      <c r="G82" s="276"/>
      <c r="H82" s="252" t="s">
        <v>767</v>
      </c>
      <c r="I82" s="252" t="s">
        <v>768</v>
      </c>
      <c r="J82" s="252"/>
      <c r="K82" s="266"/>
    </row>
    <row r="83" s="1" customFormat="1" ht="15" customHeight="1">
      <c r="B83" s="277"/>
      <c r="C83" s="278" t="s">
        <v>769</v>
      </c>
      <c r="D83" s="278"/>
      <c r="E83" s="278"/>
      <c r="F83" s="279" t="s">
        <v>764</v>
      </c>
      <c r="G83" s="278"/>
      <c r="H83" s="278" t="s">
        <v>770</v>
      </c>
      <c r="I83" s="278" t="s">
        <v>760</v>
      </c>
      <c r="J83" s="278">
        <v>15</v>
      </c>
      <c r="K83" s="266"/>
    </row>
    <row r="84" s="1" customFormat="1" ht="15" customHeight="1">
      <c r="B84" s="277"/>
      <c r="C84" s="278" t="s">
        <v>771</v>
      </c>
      <c r="D84" s="278"/>
      <c r="E84" s="278"/>
      <c r="F84" s="279" t="s">
        <v>764</v>
      </c>
      <c r="G84" s="278"/>
      <c r="H84" s="278" t="s">
        <v>772</v>
      </c>
      <c r="I84" s="278" t="s">
        <v>760</v>
      </c>
      <c r="J84" s="278">
        <v>15</v>
      </c>
      <c r="K84" s="266"/>
    </row>
    <row r="85" s="1" customFormat="1" ht="15" customHeight="1">
      <c r="B85" s="277"/>
      <c r="C85" s="278" t="s">
        <v>773</v>
      </c>
      <c r="D85" s="278"/>
      <c r="E85" s="278"/>
      <c r="F85" s="279" t="s">
        <v>764</v>
      </c>
      <c r="G85" s="278"/>
      <c r="H85" s="278" t="s">
        <v>774</v>
      </c>
      <c r="I85" s="278" t="s">
        <v>760</v>
      </c>
      <c r="J85" s="278">
        <v>20</v>
      </c>
      <c r="K85" s="266"/>
    </row>
    <row r="86" s="1" customFormat="1" ht="15" customHeight="1">
      <c r="B86" s="277"/>
      <c r="C86" s="278" t="s">
        <v>775</v>
      </c>
      <c r="D86" s="278"/>
      <c r="E86" s="278"/>
      <c r="F86" s="279" t="s">
        <v>764</v>
      </c>
      <c r="G86" s="278"/>
      <c r="H86" s="278" t="s">
        <v>776</v>
      </c>
      <c r="I86" s="278" t="s">
        <v>760</v>
      </c>
      <c r="J86" s="278">
        <v>20</v>
      </c>
      <c r="K86" s="266"/>
    </row>
    <row r="87" s="1" customFormat="1" ht="15" customHeight="1">
      <c r="B87" s="277"/>
      <c r="C87" s="252" t="s">
        <v>777</v>
      </c>
      <c r="D87" s="252"/>
      <c r="E87" s="252"/>
      <c r="F87" s="275" t="s">
        <v>764</v>
      </c>
      <c r="G87" s="276"/>
      <c r="H87" s="252" t="s">
        <v>778</v>
      </c>
      <c r="I87" s="252" t="s">
        <v>760</v>
      </c>
      <c r="J87" s="252">
        <v>50</v>
      </c>
      <c r="K87" s="266"/>
    </row>
    <row r="88" s="1" customFormat="1" ht="15" customHeight="1">
      <c r="B88" s="277"/>
      <c r="C88" s="252" t="s">
        <v>779</v>
      </c>
      <c r="D88" s="252"/>
      <c r="E88" s="252"/>
      <c r="F88" s="275" t="s">
        <v>764</v>
      </c>
      <c r="G88" s="276"/>
      <c r="H88" s="252" t="s">
        <v>780</v>
      </c>
      <c r="I88" s="252" t="s">
        <v>760</v>
      </c>
      <c r="J88" s="252">
        <v>20</v>
      </c>
      <c r="K88" s="266"/>
    </row>
    <row r="89" s="1" customFormat="1" ht="15" customHeight="1">
      <c r="B89" s="277"/>
      <c r="C89" s="252" t="s">
        <v>781</v>
      </c>
      <c r="D89" s="252"/>
      <c r="E89" s="252"/>
      <c r="F89" s="275" t="s">
        <v>764</v>
      </c>
      <c r="G89" s="276"/>
      <c r="H89" s="252" t="s">
        <v>782</v>
      </c>
      <c r="I89" s="252" t="s">
        <v>760</v>
      </c>
      <c r="J89" s="252">
        <v>20</v>
      </c>
      <c r="K89" s="266"/>
    </row>
    <row r="90" s="1" customFormat="1" ht="15" customHeight="1">
      <c r="B90" s="277"/>
      <c r="C90" s="252" t="s">
        <v>783</v>
      </c>
      <c r="D90" s="252"/>
      <c r="E90" s="252"/>
      <c r="F90" s="275" t="s">
        <v>764</v>
      </c>
      <c r="G90" s="276"/>
      <c r="H90" s="252" t="s">
        <v>784</v>
      </c>
      <c r="I90" s="252" t="s">
        <v>760</v>
      </c>
      <c r="J90" s="252">
        <v>50</v>
      </c>
      <c r="K90" s="266"/>
    </row>
    <row r="91" s="1" customFormat="1" ht="15" customHeight="1">
      <c r="B91" s="277"/>
      <c r="C91" s="252" t="s">
        <v>785</v>
      </c>
      <c r="D91" s="252"/>
      <c r="E91" s="252"/>
      <c r="F91" s="275" t="s">
        <v>764</v>
      </c>
      <c r="G91" s="276"/>
      <c r="H91" s="252" t="s">
        <v>785</v>
      </c>
      <c r="I91" s="252" t="s">
        <v>760</v>
      </c>
      <c r="J91" s="252">
        <v>50</v>
      </c>
      <c r="K91" s="266"/>
    </row>
    <row r="92" s="1" customFormat="1" ht="15" customHeight="1">
      <c r="B92" s="277"/>
      <c r="C92" s="252" t="s">
        <v>786</v>
      </c>
      <c r="D92" s="252"/>
      <c r="E92" s="252"/>
      <c r="F92" s="275" t="s">
        <v>764</v>
      </c>
      <c r="G92" s="276"/>
      <c r="H92" s="252" t="s">
        <v>787</v>
      </c>
      <c r="I92" s="252" t="s">
        <v>760</v>
      </c>
      <c r="J92" s="252">
        <v>255</v>
      </c>
      <c r="K92" s="266"/>
    </row>
    <row r="93" s="1" customFormat="1" ht="15" customHeight="1">
      <c r="B93" s="277"/>
      <c r="C93" s="252" t="s">
        <v>788</v>
      </c>
      <c r="D93" s="252"/>
      <c r="E93" s="252"/>
      <c r="F93" s="275" t="s">
        <v>758</v>
      </c>
      <c r="G93" s="276"/>
      <c r="H93" s="252" t="s">
        <v>789</v>
      </c>
      <c r="I93" s="252" t="s">
        <v>790</v>
      </c>
      <c r="J93" s="252"/>
      <c r="K93" s="266"/>
    </row>
    <row r="94" s="1" customFormat="1" ht="15" customHeight="1">
      <c r="B94" s="277"/>
      <c r="C94" s="252" t="s">
        <v>791</v>
      </c>
      <c r="D94" s="252"/>
      <c r="E94" s="252"/>
      <c r="F94" s="275" t="s">
        <v>758</v>
      </c>
      <c r="G94" s="276"/>
      <c r="H94" s="252" t="s">
        <v>792</v>
      </c>
      <c r="I94" s="252" t="s">
        <v>793</v>
      </c>
      <c r="J94" s="252"/>
      <c r="K94" s="266"/>
    </row>
    <row r="95" s="1" customFormat="1" ht="15" customHeight="1">
      <c r="B95" s="277"/>
      <c r="C95" s="252" t="s">
        <v>794</v>
      </c>
      <c r="D95" s="252"/>
      <c r="E95" s="252"/>
      <c r="F95" s="275" t="s">
        <v>758</v>
      </c>
      <c r="G95" s="276"/>
      <c r="H95" s="252" t="s">
        <v>794</v>
      </c>
      <c r="I95" s="252" t="s">
        <v>793</v>
      </c>
      <c r="J95" s="252"/>
      <c r="K95" s="266"/>
    </row>
    <row r="96" s="1" customFormat="1" ht="15" customHeight="1">
      <c r="B96" s="277"/>
      <c r="C96" s="252" t="s">
        <v>38</v>
      </c>
      <c r="D96" s="252"/>
      <c r="E96" s="252"/>
      <c r="F96" s="275" t="s">
        <v>758</v>
      </c>
      <c r="G96" s="276"/>
      <c r="H96" s="252" t="s">
        <v>795</v>
      </c>
      <c r="I96" s="252" t="s">
        <v>793</v>
      </c>
      <c r="J96" s="252"/>
      <c r="K96" s="266"/>
    </row>
    <row r="97" s="1" customFormat="1" ht="15" customHeight="1">
      <c r="B97" s="277"/>
      <c r="C97" s="252" t="s">
        <v>48</v>
      </c>
      <c r="D97" s="252"/>
      <c r="E97" s="252"/>
      <c r="F97" s="275" t="s">
        <v>758</v>
      </c>
      <c r="G97" s="276"/>
      <c r="H97" s="252" t="s">
        <v>796</v>
      </c>
      <c r="I97" s="252" t="s">
        <v>793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797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752</v>
      </c>
      <c r="D103" s="267"/>
      <c r="E103" s="267"/>
      <c r="F103" s="267" t="s">
        <v>753</v>
      </c>
      <c r="G103" s="268"/>
      <c r="H103" s="267" t="s">
        <v>54</v>
      </c>
      <c r="I103" s="267" t="s">
        <v>57</v>
      </c>
      <c r="J103" s="267" t="s">
        <v>754</v>
      </c>
      <c r="K103" s="266"/>
    </row>
    <row r="104" s="1" customFormat="1" ht="17.25" customHeight="1">
      <c r="B104" s="264"/>
      <c r="C104" s="269" t="s">
        <v>755</v>
      </c>
      <c r="D104" s="269"/>
      <c r="E104" s="269"/>
      <c r="F104" s="270" t="s">
        <v>756</v>
      </c>
      <c r="G104" s="271"/>
      <c r="H104" s="269"/>
      <c r="I104" s="269"/>
      <c r="J104" s="269" t="s">
        <v>757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53</v>
      </c>
      <c r="D106" s="274"/>
      <c r="E106" s="274"/>
      <c r="F106" s="275" t="s">
        <v>758</v>
      </c>
      <c r="G106" s="252"/>
      <c r="H106" s="252" t="s">
        <v>798</v>
      </c>
      <c r="I106" s="252" t="s">
        <v>760</v>
      </c>
      <c r="J106" s="252">
        <v>20</v>
      </c>
      <c r="K106" s="266"/>
    </row>
    <row r="107" s="1" customFormat="1" ht="15" customHeight="1">
      <c r="B107" s="264"/>
      <c r="C107" s="252" t="s">
        <v>761</v>
      </c>
      <c r="D107" s="252"/>
      <c r="E107" s="252"/>
      <c r="F107" s="275" t="s">
        <v>758</v>
      </c>
      <c r="G107" s="252"/>
      <c r="H107" s="252" t="s">
        <v>798</v>
      </c>
      <c r="I107" s="252" t="s">
        <v>760</v>
      </c>
      <c r="J107" s="252">
        <v>120</v>
      </c>
      <c r="K107" s="266"/>
    </row>
    <row r="108" s="1" customFormat="1" ht="15" customHeight="1">
      <c r="B108" s="277"/>
      <c r="C108" s="252" t="s">
        <v>763</v>
      </c>
      <c r="D108" s="252"/>
      <c r="E108" s="252"/>
      <c r="F108" s="275" t="s">
        <v>764</v>
      </c>
      <c r="G108" s="252"/>
      <c r="H108" s="252" t="s">
        <v>798</v>
      </c>
      <c r="I108" s="252" t="s">
        <v>760</v>
      </c>
      <c r="J108" s="252">
        <v>50</v>
      </c>
      <c r="K108" s="266"/>
    </row>
    <row r="109" s="1" customFormat="1" ht="15" customHeight="1">
      <c r="B109" s="277"/>
      <c r="C109" s="252" t="s">
        <v>766</v>
      </c>
      <c r="D109" s="252"/>
      <c r="E109" s="252"/>
      <c r="F109" s="275" t="s">
        <v>758</v>
      </c>
      <c r="G109" s="252"/>
      <c r="H109" s="252" t="s">
        <v>798</v>
      </c>
      <c r="I109" s="252" t="s">
        <v>768</v>
      </c>
      <c r="J109" s="252"/>
      <c r="K109" s="266"/>
    </row>
    <row r="110" s="1" customFormat="1" ht="15" customHeight="1">
      <c r="B110" s="277"/>
      <c r="C110" s="252" t="s">
        <v>777</v>
      </c>
      <c r="D110" s="252"/>
      <c r="E110" s="252"/>
      <c r="F110" s="275" t="s">
        <v>764</v>
      </c>
      <c r="G110" s="252"/>
      <c r="H110" s="252" t="s">
        <v>798</v>
      </c>
      <c r="I110" s="252" t="s">
        <v>760</v>
      </c>
      <c r="J110" s="252">
        <v>50</v>
      </c>
      <c r="K110" s="266"/>
    </row>
    <row r="111" s="1" customFormat="1" ht="15" customHeight="1">
      <c r="B111" s="277"/>
      <c r="C111" s="252" t="s">
        <v>785</v>
      </c>
      <c r="D111" s="252"/>
      <c r="E111" s="252"/>
      <c r="F111" s="275" t="s">
        <v>764</v>
      </c>
      <c r="G111" s="252"/>
      <c r="H111" s="252" t="s">
        <v>798</v>
      </c>
      <c r="I111" s="252" t="s">
        <v>760</v>
      </c>
      <c r="J111" s="252">
        <v>50</v>
      </c>
      <c r="K111" s="266"/>
    </row>
    <row r="112" s="1" customFormat="1" ht="15" customHeight="1">
      <c r="B112" s="277"/>
      <c r="C112" s="252" t="s">
        <v>783</v>
      </c>
      <c r="D112" s="252"/>
      <c r="E112" s="252"/>
      <c r="F112" s="275" t="s">
        <v>764</v>
      </c>
      <c r="G112" s="252"/>
      <c r="H112" s="252" t="s">
        <v>798</v>
      </c>
      <c r="I112" s="252" t="s">
        <v>760</v>
      </c>
      <c r="J112" s="252">
        <v>50</v>
      </c>
      <c r="K112" s="266"/>
    </row>
    <row r="113" s="1" customFormat="1" ht="15" customHeight="1">
      <c r="B113" s="277"/>
      <c r="C113" s="252" t="s">
        <v>53</v>
      </c>
      <c r="D113" s="252"/>
      <c r="E113" s="252"/>
      <c r="F113" s="275" t="s">
        <v>758</v>
      </c>
      <c r="G113" s="252"/>
      <c r="H113" s="252" t="s">
        <v>799</v>
      </c>
      <c r="I113" s="252" t="s">
        <v>760</v>
      </c>
      <c r="J113" s="252">
        <v>20</v>
      </c>
      <c r="K113" s="266"/>
    </row>
    <row r="114" s="1" customFormat="1" ht="15" customHeight="1">
      <c r="B114" s="277"/>
      <c r="C114" s="252" t="s">
        <v>800</v>
      </c>
      <c r="D114" s="252"/>
      <c r="E114" s="252"/>
      <c r="F114" s="275" t="s">
        <v>758</v>
      </c>
      <c r="G114" s="252"/>
      <c r="H114" s="252" t="s">
        <v>801</v>
      </c>
      <c r="I114" s="252" t="s">
        <v>760</v>
      </c>
      <c r="J114" s="252">
        <v>120</v>
      </c>
      <c r="K114" s="266"/>
    </row>
    <row r="115" s="1" customFormat="1" ht="15" customHeight="1">
      <c r="B115" s="277"/>
      <c r="C115" s="252" t="s">
        <v>38</v>
      </c>
      <c r="D115" s="252"/>
      <c r="E115" s="252"/>
      <c r="F115" s="275" t="s">
        <v>758</v>
      </c>
      <c r="G115" s="252"/>
      <c r="H115" s="252" t="s">
        <v>802</v>
      </c>
      <c r="I115" s="252" t="s">
        <v>793</v>
      </c>
      <c r="J115" s="252"/>
      <c r="K115" s="266"/>
    </row>
    <row r="116" s="1" customFormat="1" ht="15" customHeight="1">
      <c r="B116" s="277"/>
      <c r="C116" s="252" t="s">
        <v>48</v>
      </c>
      <c r="D116" s="252"/>
      <c r="E116" s="252"/>
      <c r="F116" s="275" t="s">
        <v>758</v>
      </c>
      <c r="G116" s="252"/>
      <c r="H116" s="252" t="s">
        <v>803</v>
      </c>
      <c r="I116" s="252" t="s">
        <v>793</v>
      </c>
      <c r="J116" s="252"/>
      <c r="K116" s="266"/>
    </row>
    <row r="117" s="1" customFormat="1" ht="15" customHeight="1">
      <c r="B117" s="277"/>
      <c r="C117" s="252" t="s">
        <v>57</v>
      </c>
      <c r="D117" s="252"/>
      <c r="E117" s="252"/>
      <c r="F117" s="275" t="s">
        <v>758</v>
      </c>
      <c r="G117" s="252"/>
      <c r="H117" s="252" t="s">
        <v>804</v>
      </c>
      <c r="I117" s="252" t="s">
        <v>805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806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752</v>
      </c>
      <c r="D123" s="267"/>
      <c r="E123" s="267"/>
      <c r="F123" s="267" t="s">
        <v>753</v>
      </c>
      <c r="G123" s="268"/>
      <c r="H123" s="267" t="s">
        <v>54</v>
      </c>
      <c r="I123" s="267" t="s">
        <v>57</v>
      </c>
      <c r="J123" s="267" t="s">
        <v>754</v>
      </c>
      <c r="K123" s="296"/>
    </row>
    <row r="124" s="1" customFormat="1" ht="17.25" customHeight="1">
      <c r="B124" s="295"/>
      <c r="C124" s="269" t="s">
        <v>755</v>
      </c>
      <c r="D124" s="269"/>
      <c r="E124" s="269"/>
      <c r="F124" s="270" t="s">
        <v>756</v>
      </c>
      <c r="G124" s="271"/>
      <c r="H124" s="269"/>
      <c r="I124" s="269"/>
      <c r="J124" s="269" t="s">
        <v>757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761</v>
      </c>
      <c r="D126" s="274"/>
      <c r="E126" s="274"/>
      <c r="F126" s="275" t="s">
        <v>758</v>
      </c>
      <c r="G126" s="252"/>
      <c r="H126" s="252" t="s">
        <v>798</v>
      </c>
      <c r="I126" s="252" t="s">
        <v>760</v>
      </c>
      <c r="J126" s="252">
        <v>120</v>
      </c>
      <c r="K126" s="300"/>
    </row>
    <row r="127" s="1" customFormat="1" ht="15" customHeight="1">
      <c r="B127" s="297"/>
      <c r="C127" s="252" t="s">
        <v>807</v>
      </c>
      <c r="D127" s="252"/>
      <c r="E127" s="252"/>
      <c r="F127" s="275" t="s">
        <v>758</v>
      </c>
      <c r="G127" s="252"/>
      <c r="H127" s="252" t="s">
        <v>808</v>
      </c>
      <c r="I127" s="252" t="s">
        <v>760</v>
      </c>
      <c r="J127" s="252" t="s">
        <v>809</v>
      </c>
      <c r="K127" s="300"/>
    </row>
    <row r="128" s="1" customFormat="1" ht="15" customHeight="1">
      <c r="B128" s="297"/>
      <c r="C128" s="252" t="s">
        <v>706</v>
      </c>
      <c r="D128" s="252"/>
      <c r="E128" s="252"/>
      <c r="F128" s="275" t="s">
        <v>758</v>
      </c>
      <c r="G128" s="252"/>
      <c r="H128" s="252" t="s">
        <v>810</v>
      </c>
      <c r="I128" s="252" t="s">
        <v>760</v>
      </c>
      <c r="J128" s="252" t="s">
        <v>809</v>
      </c>
      <c r="K128" s="300"/>
    </row>
    <row r="129" s="1" customFormat="1" ht="15" customHeight="1">
      <c r="B129" s="297"/>
      <c r="C129" s="252" t="s">
        <v>769</v>
      </c>
      <c r="D129" s="252"/>
      <c r="E129" s="252"/>
      <c r="F129" s="275" t="s">
        <v>764</v>
      </c>
      <c r="G129" s="252"/>
      <c r="H129" s="252" t="s">
        <v>770</v>
      </c>
      <c r="I129" s="252" t="s">
        <v>760</v>
      </c>
      <c r="J129" s="252">
        <v>15</v>
      </c>
      <c r="K129" s="300"/>
    </row>
    <row r="130" s="1" customFormat="1" ht="15" customHeight="1">
      <c r="B130" s="297"/>
      <c r="C130" s="278" t="s">
        <v>771</v>
      </c>
      <c r="D130" s="278"/>
      <c r="E130" s="278"/>
      <c r="F130" s="279" t="s">
        <v>764</v>
      </c>
      <c r="G130" s="278"/>
      <c r="H130" s="278" t="s">
        <v>772</v>
      </c>
      <c r="I130" s="278" t="s">
        <v>760</v>
      </c>
      <c r="J130" s="278">
        <v>15</v>
      </c>
      <c r="K130" s="300"/>
    </row>
    <row r="131" s="1" customFormat="1" ht="15" customHeight="1">
      <c r="B131" s="297"/>
      <c r="C131" s="278" t="s">
        <v>773</v>
      </c>
      <c r="D131" s="278"/>
      <c r="E131" s="278"/>
      <c r="F131" s="279" t="s">
        <v>764</v>
      </c>
      <c r="G131" s="278"/>
      <c r="H131" s="278" t="s">
        <v>774</v>
      </c>
      <c r="I131" s="278" t="s">
        <v>760</v>
      </c>
      <c r="J131" s="278">
        <v>20</v>
      </c>
      <c r="K131" s="300"/>
    </row>
    <row r="132" s="1" customFormat="1" ht="15" customHeight="1">
      <c r="B132" s="297"/>
      <c r="C132" s="278" t="s">
        <v>775</v>
      </c>
      <c r="D132" s="278"/>
      <c r="E132" s="278"/>
      <c r="F132" s="279" t="s">
        <v>764</v>
      </c>
      <c r="G132" s="278"/>
      <c r="H132" s="278" t="s">
        <v>776</v>
      </c>
      <c r="I132" s="278" t="s">
        <v>760</v>
      </c>
      <c r="J132" s="278">
        <v>20</v>
      </c>
      <c r="K132" s="300"/>
    </row>
    <row r="133" s="1" customFormat="1" ht="15" customHeight="1">
      <c r="B133" s="297"/>
      <c r="C133" s="252" t="s">
        <v>763</v>
      </c>
      <c r="D133" s="252"/>
      <c r="E133" s="252"/>
      <c r="F133" s="275" t="s">
        <v>764</v>
      </c>
      <c r="G133" s="252"/>
      <c r="H133" s="252" t="s">
        <v>798</v>
      </c>
      <c r="I133" s="252" t="s">
        <v>760</v>
      </c>
      <c r="J133" s="252">
        <v>50</v>
      </c>
      <c r="K133" s="300"/>
    </row>
    <row r="134" s="1" customFormat="1" ht="15" customHeight="1">
      <c r="B134" s="297"/>
      <c r="C134" s="252" t="s">
        <v>777</v>
      </c>
      <c r="D134" s="252"/>
      <c r="E134" s="252"/>
      <c r="F134" s="275" t="s">
        <v>764</v>
      </c>
      <c r="G134" s="252"/>
      <c r="H134" s="252" t="s">
        <v>798</v>
      </c>
      <c r="I134" s="252" t="s">
        <v>760</v>
      </c>
      <c r="J134" s="252">
        <v>50</v>
      </c>
      <c r="K134" s="300"/>
    </row>
    <row r="135" s="1" customFormat="1" ht="15" customHeight="1">
      <c r="B135" s="297"/>
      <c r="C135" s="252" t="s">
        <v>783</v>
      </c>
      <c r="D135" s="252"/>
      <c r="E135" s="252"/>
      <c r="F135" s="275" t="s">
        <v>764</v>
      </c>
      <c r="G135" s="252"/>
      <c r="H135" s="252" t="s">
        <v>798</v>
      </c>
      <c r="I135" s="252" t="s">
        <v>760</v>
      </c>
      <c r="J135" s="252">
        <v>50</v>
      </c>
      <c r="K135" s="300"/>
    </row>
    <row r="136" s="1" customFormat="1" ht="15" customHeight="1">
      <c r="B136" s="297"/>
      <c r="C136" s="252" t="s">
        <v>785</v>
      </c>
      <c r="D136" s="252"/>
      <c r="E136" s="252"/>
      <c r="F136" s="275" t="s">
        <v>764</v>
      </c>
      <c r="G136" s="252"/>
      <c r="H136" s="252" t="s">
        <v>798</v>
      </c>
      <c r="I136" s="252" t="s">
        <v>760</v>
      </c>
      <c r="J136" s="252">
        <v>50</v>
      </c>
      <c r="K136" s="300"/>
    </row>
    <row r="137" s="1" customFormat="1" ht="15" customHeight="1">
      <c r="B137" s="297"/>
      <c r="C137" s="252" t="s">
        <v>786</v>
      </c>
      <c r="D137" s="252"/>
      <c r="E137" s="252"/>
      <c r="F137" s="275" t="s">
        <v>764</v>
      </c>
      <c r="G137" s="252"/>
      <c r="H137" s="252" t="s">
        <v>811</v>
      </c>
      <c r="I137" s="252" t="s">
        <v>760</v>
      </c>
      <c r="J137" s="252">
        <v>255</v>
      </c>
      <c r="K137" s="300"/>
    </row>
    <row r="138" s="1" customFormat="1" ht="15" customHeight="1">
      <c r="B138" s="297"/>
      <c r="C138" s="252" t="s">
        <v>788</v>
      </c>
      <c r="D138" s="252"/>
      <c r="E138" s="252"/>
      <c r="F138" s="275" t="s">
        <v>758</v>
      </c>
      <c r="G138" s="252"/>
      <c r="H138" s="252" t="s">
        <v>812</v>
      </c>
      <c r="I138" s="252" t="s">
        <v>790</v>
      </c>
      <c r="J138" s="252"/>
      <c r="K138" s="300"/>
    </row>
    <row r="139" s="1" customFormat="1" ht="15" customHeight="1">
      <c r="B139" s="297"/>
      <c r="C139" s="252" t="s">
        <v>791</v>
      </c>
      <c r="D139" s="252"/>
      <c r="E139" s="252"/>
      <c r="F139" s="275" t="s">
        <v>758</v>
      </c>
      <c r="G139" s="252"/>
      <c r="H139" s="252" t="s">
        <v>813</v>
      </c>
      <c r="I139" s="252" t="s">
        <v>793</v>
      </c>
      <c r="J139" s="252"/>
      <c r="K139" s="300"/>
    </row>
    <row r="140" s="1" customFormat="1" ht="15" customHeight="1">
      <c r="B140" s="297"/>
      <c r="C140" s="252" t="s">
        <v>794</v>
      </c>
      <c r="D140" s="252"/>
      <c r="E140" s="252"/>
      <c r="F140" s="275" t="s">
        <v>758</v>
      </c>
      <c r="G140" s="252"/>
      <c r="H140" s="252" t="s">
        <v>794</v>
      </c>
      <c r="I140" s="252" t="s">
        <v>793</v>
      </c>
      <c r="J140" s="252"/>
      <c r="K140" s="300"/>
    </row>
    <row r="141" s="1" customFormat="1" ht="15" customHeight="1">
      <c r="B141" s="297"/>
      <c r="C141" s="252" t="s">
        <v>38</v>
      </c>
      <c r="D141" s="252"/>
      <c r="E141" s="252"/>
      <c r="F141" s="275" t="s">
        <v>758</v>
      </c>
      <c r="G141" s="252"/>
      <c r="H141" s="252" t="s">
        <v>814</v>
      </c>
      <c r="I141" s="252" t="s">
        <v>793</v>
      </c>
      <c r="J141" s="252"/>
      <c r="K141" s="300"/>
    </row>
    <row r="142" s="1" customFormat="1" ht="15" customHeight="1">
      <c r="B142" s="297"/>
      <c r="C142" s="252" t="s">
        <v>815</v>
      </c>
      <c r="D142" s="252"/>
      <c r="E142" s="252"/>
      <c r="F142" s="275" t="s">
        <v>758</v>
      </c>
      <c r="G142" s="252"/>
      <c r="H142" s="252" t="s">
        <v>816</v>
      </c>
      <c r="I142" s="252" t="s">
        <v>793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817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752</v>
      </c>
      <c r="D148" s="267"/>
      <c r="E148" s="267"/>
      <c r="F148" s="267" t="s">
        <v>753</v>
      </c>
      <c r="G148" s="268"/>
      <c r="H148" s="267" t="s">
        <v>54</v>
      </c>
      <c r="I148" s="267" t="s">
        <v>57</v>
      </c>
      <c r="J148" s="267" t="s">
        <v>754</v>
      </c>
      <c r="K148" s="266"/>
    </row>
    <row r="149" s="1" customFormat="1" ht="17.25" customHeight="1">
      <c r="B149" s="264"/>
      <c r="C149" s="269" t="s">
        <v>755</v>
      </c>
      <c r="D149" s="269"/>
      <c r="E149" s="269"/>
      <c r="F149" s="270" t="s">
        <v>756</v>
      </c>
      <c r="G149" s="271"/>
      <c r="H149" s="269"/>
      <c r="I149" s="269"/>
      <c r="J149" s="269" t="s">
        <v>757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761</v>
      </c>
      <c r="D151" s="252"/>
      <c r="E151" s="252"/>
      <c r="F151" s="305" t="s">
        <v>758</v>
      </c>
      <c r="G151" s="252"/>
      <c r="H151" s="304" t="s">
        <v>798</v>
      </c>
      <c r="I151" s="304" t="s">
        <v>760</v>
      </c>
      <c r="J151" s="304">
        <v>120</v>
      </c>
      <c r="K151" s="300"/>
    </row>
    <row r="152" s="1" customFormat="1" ht="15" customHeight="1">
      <c r="B152" s="277"/>
      <c r="C152" s="304" t="s">
        <v>807</v>
      </c>
      <c r="D152" s="252"/>
      <c r="E152" s="252"/>
      <c r="F152" s="305" t="s">
        <v>758</v>
      </c>
      <c r="G152" s="252"/>
      <c r="H152" s="304" t="s">
        <v>818</v>
      </c>
      <c r="I152" s="304" t="s">
        <v>760</v>
      </c>
      <c r="J152" s="304" t="s">
        <v>809</v>
      </c>
      <c r="K152" s="300"/>
    </row>
    <row r="153" s="1" customFormat="1" ht="15" customHeight="1">
      <c r="B153" s="277"/>
      <c r="C153" s="304" t="s">
        <v>706</v>
      </c>
      <c r="D153" s="252"/>
      <c r="E153" s="252"/>
      <c r="F153" s="305" t="s">
        <v>758</v>
      </c>
      <c r="G153" s="252"/>
      <c r="H153" s="304" t="s">
        <v>819</v>
      </c>
      <c r="I153" s="304" t="s">
        <v>760</v>
      </c>
      <c r="J153" s="304" t="s">
        <v>809</v>
      </c>
      <c r="K153" s="300"/>
    </row>
    <row r="154" s="1" customFormat="1" ht="15" customHeight="1">
      <c r="B154" s="277"/>
      <c r="C154" s="304" t="s">
        <v>763</v>
      </c>
      <c r="D154" s="252"/>
      <c r="E154" s="252"/>
      <c r="F154" s="305" t="s">
        <v>764</v>
      </c>
      <c r="G154" s="252"/>
      <c r="H154" s="304" t="s">
        <v>798</v>
      </c>
      <c r="I154" s="304" t="s">
        <v>760</v>
      </c>
      <c r="J154" s="304">
        <v>50</v>
      </c>
      <c r="K154" s="300"/>
    </row>
    <row r="155" s="1" customFormat="1" ht="15" customHeight="1">
      <c r="B155" s="277"/>
      <c r="C155" s="304" t="s">
        <v>766</v>
      </c>
      <c r="D155" s="252"/>
      <c r="E155" s="252"/>
      <c r="F155" s="305" t="s">
        <v>758</v>
      </c>
      <c r="G155" s="252"/>
      <c r="H155" s="304" t="s">
        <v>798</v>
      </c>
      <c r="I155" s="304" t="s">
        <v>768</v>
      </c>
      <c r="J155" s="304"/>
      <c r="K155" s="300"/>
    </row>
    <row r="156" s="1" customFormat="1" ht="15" customHeight="1">
      <c r="B156" s="277"/>
      <c r="C156" s="304" t="s">
        <v>777</v>
      </c>
      <c r="D156" s="252"/>
      <c r="E156" s="252"/>
      <c r="F156" s="305" t="s">
        <v>764</v>
      </c>
      <c r="G156" s="252"/>
      <c r="H156" s="304" t="s">
        <v>798</v>
      </c>
      <c r="I156" s="304" t="s">
        <v>760</v>
      </c>
      <c r="J156" s="304">
        <v>50</v>
      </c>
      <c r="K156" s="300"/>
    </row>
    <row r="157" s="1" customFormat="1" ht="15" customHeight="1">
      <c r="B157" s="277"/>
      <c r="C157" s="304" t="s">
        <v>785</v>
      </c>
      <c r="D157" s="252"/>
      <c r="E157" s="252"/>
      <c r="F157" s="305" t="s">
        <v>764</v>
      </c>
      <c r="G157" s="252"/>
      <c r="H157" s="304" t="s">
        <v>798</v>
      </c>
      <c r="I157" s="304" t="s">
        <v>760</v>
      </c>
      <c r="J157" s="304">
        <v>50</v>
      </c>
      <c r="K157" s="300"/>
    </row>
    <row r="158" s="1" customFormat="1" ht="15" customHeight="1">
      <c r="B158" s="277"/>
      <c r="C158" s="304" t="s">
        <v>783</v>
      </c>
      <c r="D158" s="252"/>
      <c r="E158" s="252"/>
      <c r="F158" s="305" t="s">
        <v>764</v>
      </c>
      <c r="G158" s="252"/>
      <c r="H158" s="304" t="s">
        <v>798</v>
      </c>
      <c r="I158" s="304" t="s">
        <v>760</v>
      </c>
      <c r="J158" s="304">
        <v>50</v>
      </c>
      <c r="K158" s="300"/>
    </row>
    <row r="159" s="1" customFormat="1" ht="15" customHeight="1">
      <c r="B159" s="277"/>
      <c r="C159" s="304" t="s">
        <v>93</v>
      </c>
      <c r="D159" s="252"/>
      <c r="E159" s="252"/>
      <c r="F159" s="305" t="s">
        <v>758</v>
      </c>
      <c r="G159" s="252"/>
      <c r="H159" s="304" t="s">
        <v>820</v>
      </c>
      <c r="I159" s="304" t="s">
        <v>760</v>
      </c>
      <c r="J159" s="304" t="s">
        <v>821</v>
      </c>
      <c r="K159" s="300"/>
    </row>
    <row r="160" s="1" customFormat="1" ht="15" customHeight="1">
      <c r="B160" s="277"/>
      <c r="C160" s="304" t="s">
        <v>822</v>
      </c>
      <c r="D160" s="252"/>
      <c r="E160" s="252"/>
      <c r="F160" s="305" t="s">
        <v>758</v>
      </c>
      <c r="G160" s="252"/>
      <c r="H160" s="304" t="s">
        <v>823</v>
      </c>
      <c r="I160" s="304" t="s">
        <v>793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824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752</v>
      </c>
      <c r="D166" s="267"/>
      <c r="E166" s="267"/>
      <c r="F166" s="267" t="s">
        <v>753</v>
      </c>
      <c r="G166" s="309"/>
      <c r="H166" s="310" t="s">
        <v>54</v>
      </c>
      <c r="I166" s="310" t="s">
        <v>57</v>
      </c>
      <c r="J166" s="267" t="s">
        <v>754</v>
      </c>
      <c r="K166" s="244"/>
    </row>
    <row r="167" s="1" customFormat="1" ht="17.25" customHeight="1">
      <c r="B167" s="245"/>
      <c r="C167" s="269" t="s">
        <v>755</v>
      </c>
      <c r="D167" s="269"/>
      <c r="E167" s="269"/>
      <c r="F167" s="270" t="s">
        <v>756</v>
      </c>
      <c r="G167" s="311"/>
      <c r="H167" s="312"/>
      <c r="I167" s="312"/>
      <c r="J167" s="269" t="s">
        <v>757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761</v>
      </c>
      <c r="D169" s="252"/>
      <c r="E169" s="252"/>
      <c r="F169" s="275" t="s">
        <v>758</v>
      </c>
      <c r="G169" s="252"/>
      <c r="H169" s="252" t="s">
        <v>798</v>
      </c>
      <c r="I169" s="252" t="s">
        <v>760</v>
      </c>
      <c r="J169" s="252">
        <v>120</v>
      </c>
      <c r="K169" s="300"/>
    </row>
    <row r="170" s="1" customFormat="1" ht="15" customHeight="1">
      <c r="B170" s="277"/>
      <c r="C170" s="252" t="s">
        <v>807</v>
      </c>
      <c r="D170" s="252"/>
      <c r="E170" s="252"/>
      <c r="F170" s="275" t="s">
        <v>758</v>
      </c>
      <c r="G170" s="252"/>
      <c r="H170" s="252" t="s">
        <v>808</v>
      </c>
      <c r="I170" s="252" t="s">
        <v>760</v>
      </c>
      <c r="J170" s="252" t="s">
        <v>809</v>
      </c>
      <c r="K170" s="300"/>
    </row>
    <row r="171" s="1" customFormat="1" ht="15" customHeight="1">
      <c r="B171" s="277"/>
      <c r="C171" s="252" t="s">
        <v>706</v>
      </c>
      <c r="D171" s="252"/>
      <c r="E171" s="252"/>
      <c r="F171" s="275" t="s">
        <v>758</v>
      </c>
      <c r="G171" s="252"/>
      <c r="H171" s="252" t="s">
        <v>825</v>
      </c>
      <c r="I171" s="252" t="s">
        <v>760</v>
      </c>
      <c r="J171" s="252" t="s">
        <v>809</v>
      </c>
      <c r="K171" s="300"/>
    </row>
    <row r="172" s="1" customFormat="1" ht="15" customHeight="1">
      <c r="B172" s="277"/>
      <c r="C172" s="252" t="s">
        <v>763</v>
      </c>
      <c r="D172" s="252"/>
      <c r="E172" s="252"/>
      <c r="F172" s="275" t="s">
        <v>764</v>
      </c>
      <c r="G172" s="252"/>
      <c r="H172" s="252" t="s">
        <v>825</v>
      </c>
      <c r="I172" s="252" t="s">
        <v>760</v>
      </c>
      <c r="J172" s="252">
        <v>50</v>
      </c>
      <c r="K172" s="300"/>
    </row>
    <row r="173" s="1" customFormat="1" ht="15" customHeight="1">
      <c r="B173" s="277"/>
      <c r="C173" s="252" t="s">
        <v>766</v>
      </c>
      <c r="D173" s="252"/>
      <c r="E173" s="252"/>
      <c r="F173" s="275" t="s">
        <v>758</v>
      </c>
      <c r="G173" s="252"/>
      <c r="H173" s="252" t="s">
        <v>825</v>
      </c>
      <c r="I173" s="252" t="s">
        <v>768</v>
      </c>
      <c r="J173" s="252"/>
      <c r="K173" s="300"/>
    </row>
    <row r="174" s="1" customFormat="1" ht="15" customHeight="1">
      <c r="B174" s="277"/>
      <c r="C174" s="252" t="s">
        <v>777</v>
      </c>
      <c r="D174" s="252"/>
      <c r="E174" s="252"/>
      <c r="F174" s="275" t="s">
        <v>764</v>
      </c>
      <c r="G174" s="252"/>
      <c r="H174" s="252" t="s">
        <v>825</v>
      </c>
      <c r="I174" s="252" t="s">
        <v>760</v>
      </c>
      <c r="J174" s="252">
        <v>50</v>
      </c>
      <c r="K174" s="300"/>
    </row>
    <row r="175" s="1" customFormat="1" ht="15" customHeight="1">
      <c r="B175" s="277"/>
      <c r="C175" s="252" t="s">
        <v>785</v>
      </c>
      <c r="D175" s="252"/>
      <c r="E175" s="252"/>
      <c r="F175" s="275" t="s">
        <v>764</v>
      </c>
      <c r="G175" s="252"/>
      <c r="H175" s="252" t="s">
        <v>825</v>
      </c>
      <c r="I175" s="252" t="s">
        <v>760</v>
      </c>
      <c r="J175" s="252">
        <v>50</v>
      </c>
      <c r="K175" s="300"/>
    </row>
    <row r="176" s="1" customFormat="1" ht="15" customHeight="1">
      <c r="B176" s="277"/>
      <c r="C176" s="252" t="s">
        <v>783</v>
      </c>
      <c r="D176" s="252"/>
      <c r="E176" s="252"/>
      <c r="F176" s="275" t="s">
        <v>764</v>
      </c>
      <c r="G176" s="252"/>
      <c r="H176" s="252" t="s">
        <v>825</v>
      </c>
      <c r="I176" s="252" t="s">
        <v>760</v>
      </c>
      <c r="J176" s="252">
        <v>50</v>
      </c>
      <c r="K176" s="300"/>
    </row>
    <row r="177" s="1" customFormat="1" ht="15" customHeight="1">
      <c r="B177" s="277"/>
      <c r="C177" s="252" t="s">
        <v>105</v>
      </c>
      <c r="D177" s="252"/>
      <c r="E177" s="252"/>
      <c r="F177" s="275" t="s">
        <v>758</v>
      </c>
      <c r="G177" s="252"/>
      <c r="H177" s="252" t="s">
        <v>826</v>
      </c>
      <c r="I177" s="252" t="s">
        <v>827</v>
      </c>
      <c r="J177" s="252"/>
      <c r="K177" s="300"/>
    </row>
    <row r="178" s="1" customFormat="1" ht="15" customHeight="1">
      <c r="B178" s="277"/>
      <c r="C178" s="252" t="s">
        <v>57</v>
      </c>
      <c r="D178" s="252"/>
      <c r="E178" s="252"/>
      <c r="F178" s="275" t="s">
        <v>758</v>
      </c>
      <c r="G178" s="252"/>
      <c r="H178" s="252" t="s">
        <v>828</v>
      </c>
      <c r="I178" s="252" t="s">
        <v>829</v>
      </c>
      <c r="J178" s="252">
        <v>1</v>
      </c>
      <c r="K178" s="300"/>
    </row>
    <row r="179" s="1" customFormat="1" ht="15" customHeight="1">
      <c r="B179" s="277"/>
      <c r="C179" s="252" t="s">
        <v>53</v>
      </c>
      <c r="D179" s="252"/>
      <c r="E179" s="252"/>
      <c r="F179" s="275" t="s">
        <v>758</v>
      </c>
      <c r="G179" s="252"/>
      <c r="H179" s="252" t="s">
        <v>830</v>
      </c>
      <c r="I179" s="252" t="s">
        <v>760</v>
      </c>
      <c r="J179" s="252">
        <v>20</v>
      </c>
      <c r="K179" s="300"/>
    </row>
    <row r="180" s="1" customFormat="1" ht="15" customHeight="1">
      <c r="B180" s="277"/>
      <c r="C180" s="252" t="s">
        <v>54</v>
      </c>
      <c r="D180" s="252"/>
      <c r="E180" s="252"/>
      <c r="F180" s="275" t="s">
        <v>758</v>
      </c>
      <c r="G180" s="252"/>
      <c r="H180" s="252" t="s">
        <v>831</v>
      </c>
      <c r="I180" s="252" t="s">
        <v>760</v>
      </c>
      <c r="J180" s="252">
        <v>255</v>
      </c>
      <c r="K180" s="300"/>
    </row>
    <row r="181" s="1" customFormat="1" ht="15" customHeight="1">
      <c r="B181" s="277"/>
      <c r="C181" s="252" t="s">
        <v>106</v>
      </c>
      <c r="D181" s="252"/>
      <c r="E181" s="252"/>
      <c r="F181" s="275" t="s">
        <v>758</v>
      </c>
      <c r="G181" s="252"/>
      <c r="H181" s="252" t="s">
        <v>722</v>
      </c>
      <c r="I181" s="252" t="s">
        <v>760</v>
      </c>
      <c r="J181" s="252">
        <v>10</v>
      </c>
      <c r="K181" s="300"/>
    </row>
    <row r="182" s="1" customFormat="1" ht="15" customHeight="1">
      <c r="B182" s="277"/>
      <c r="C182" s="252" t="s">
        <v>107</v>
      </c>
      <c r="D182" s="252"/>
      <c r="E182" s="252"/>
      <c r="F182" s="275" t="s">
        <v>758</v>
      </c>
      <c r="G182" s="252"/>
      <c r="H182" s="252" t="s">
        <v>832</v>
      </c>
      <c r="I182" s="252" t="s">
        <v>793</v>
      </c>
      <c r="J182" s="252"/>
      <c r="K182" s="300"/>
    </row>
    <row r="183" s="1" customFormat="1" ht="15" customHeight="1">
      <c r="B183" s="277"/>
      <c r="C183" s="252" t="s">
        <v>833</v>
      </c>
      <c r="D183" s="252"/>
      <c r="E183" s="252"/>
      <c r="F183" s="275" t="s">
        <v>758</v>
      </c>
      <c r="G183" s="252"/>
      <c r="H183" s="252" t="s">
        <v>834</v>
      </c>
      <c r="I183" s="252" t="s">
        <v>793</v>
      </c>
      <c r="J183" s="252"/>
      <c r="K183" s="300"/>
    </row>
    <row r="184" s="1" customFormat="1" ht="15" customHeight="1">
      <c r="B184" s="277"/>
      <c r="C184" s="252" t="s">
        <v>822</v>
      </c>
      <c r="D184" s="252"/>
      <c r="E184" s="252"/>
      <c r="F184" s="275" t="s">
        <v>758</v>
      </c>
      <c r="G184" s="252"/>
      <c r="H184" s="252" t="s">
        <v>835</v>
      </c>
      <c r="I184" s="252" t="s">
        <v>793</v>
      </c>
      <c r="J184" s="252"/>
      <c r="K184" s="300"/>
    </row>
    <row r="185" s="1" customFormat="1" ht="15" customHeight="1">
      <c r="B185" s="277"/>
      <c r="C185" s="252" t="s">
        <v>109</v>
      </c>
      <c r="D185" s="252"/>
      <c r="E185" s="252"/>
      <c r="F185" s="275" t="s">
        <v>764</v>
      </c>
      <c r="G185" s="252"/>
      <c r="H185" s="252" t="s">
        <v>836</v>
      </c>
      <c r="I185" s="252" t="s">
        <v>760</v>
      </c>
      <c r="J185" s="252">
        <v>50</v>
      </c>
      <c r="K185" s="300"/>
    </row>
    <row r="186" s="1" customFormat="1" ht="15" customHeight="1">
      <c r="B186" s="277"/>
      <c r="C186" s="252" t="s">
        <v>837</v>
      </c>
      <c r="D186" s="252"/>
      <c r="E186" s="252"/>
      <c r="F186" s="275" t="s">
        <v>764</v>
      </c>
      <c r="G186" s="252"/>
      <c r="H186" s="252" t="s">
        <v>838</v>
      </c>
      <c r="I186" s="252" t="s">
        <v>839</v>
      </c>
      <c r="J186" s="252"/>
      <c r="K186" s="300"/>
    </row>
    <row r="187" s="1" customFormat="1" ht="15" customHeight="1">
      <c r="B187" s="277"/>
      <c r="C187" s="252" t="s">
        <v>840</v>
      </c>
      <c r="D187" s="252"/>
      <c r="E187" s="252"/>
      <c r="F187" s="275" t="s">
        <v>764</v>
      </c>
      <c r="G187" s="252"/>
      <c r="H187" s="252" t="s">
        <v>841</v>
      </c>
      <c r="I187" s="252" t="s">
        <v>839</v>
      </c>
      <c r="J187" s="252"/>
      <c r="K187" s="300"/>
    </row>
    <row r="188" s="1" customFormat="1" ht="15" customHeight="1">
      <c r="B188" s="277"/>
      <c r="C188" s="252" t="s">
        <v>842</v>
      </c>
      <c r="D188" s="252"/>
      <c r="E188" s="252"/>
      <c r="F188" s="275" t="s">
        <v>764</v>
      </c>
      <c r="G188" s="252"/>
      <c r="H188" s="252" t="s">
        <v>843</v>
      </c>
      <c r="I188" s="252" t="s">
        <v>839</v>
      </c>
      <c r="J188" s="252"/>
      <c r="K188" s="300"/>
    </row>
    <row r="189" s="1" customFormat="1" ht="15" customHeight="1">
      <c r="B189" s="277"/>
      <c r="C189" s="313" t="s">
        <v>844</v>
      </c>
      <c r="D189" s="252"/>
      <c r="E189" s="252"/>
      <c r="F189" s="275" t="s">
        <v>764</v>
      </c>
      <c r="G189" s="252"/>
      <c r="H189" s="252" t="s">
        <v>845</v>
      </c>
      <c r="I189" s="252" t="s">
        <v>846</v>
      </c>
      <c r="J189" s="314" t="s">
        <v>847</v>
      </c>
      <c r="K189" s="300"/>
    </row>
    <row r="190" s="14" customFormat="1" ht="15" customHeight="1">
      <c r="B190" s="315"/>
      <c r="C190" s="316" t="s">
        <v>848</v>
      </c>
      <c r="D190" s="317"/>
      <c r="E190" s="317"/>
      <c r="F190" s="318" t="s">
        <v>764</v>
      </c>
      <c r="G190" s="317"/>
      <c r="H190" s="317" t="s">
        <v>849</v>
      </c>
      <c r="I190" s="317" t="s">
        <v>846</v>
      </c>
      <c r="J190" s="319" t="s">
        <v>847</v>
      </c>
      <c r="K190" s="320"/>
    </row>
    <row r="191" s="1" customFormat="1" ht="15" customHeight="1">
      <c r="B191" s="277"/>
      <c r="C191" s="313" t="s">
        <v>42</v>
      </c>
      <c r="D191" s="252"/>
      <c r="E191" s="252"/>
      <c r="F191" s="275" t="s">
        <v>758</v>
      </c>
      <c r="G191" s="252"/>
      <c r="H191" s="249" t="s">
        <v>850</v>
      </c>
      <c r="I191" s="252" t="s">
        <v>851</v>
      </c>
      <c r="J191" s="252"/>
      <c r="K191" s="300"/>
    </row>
    <row r="192" s="1" customFormat="1" ht="15" customHeight="1">
      <c r="B192" s="277"/>
      <c r="C192" s="313" t="s">
        <v>852</v>
      </c>
      <c r="D192" s="252"/>
      <c r="E192" s="252"/>
      <c r="F192" s="275" t="s">
        <v>758</v>
      </c>
      <c r="G192" s="252"/>
      <c r="H192" s="252" t="s">
        <v>853</v>
      </c>
      <c r="I192" s="252" t="s">
        <v>793</v>
      </c>
      <c r="J192" s="252"/>
      <c r="K192" s="300"/>
    </row>
    <row r="193" s="1" customFormat="1" ht="15" customHeight="1">
      <c r="B193" s="277"/>
      <c r="C193" s="313" t="s">
        <v>854</v>
      </c>
      <c r="D193" s="252"/>
      <c r="E193" s="252"/>
      <c r="F193" s="275" t="s">
        <v>758</v>
      </c>
      <c r="G193" s="252"/>
      <c r="H193" s="252" t="s">
        <v>855</v>
      </c>
      <c r="I193" s="252" t="s">
        <v>793</v>
      </c>
      <c r="J193" s="252"/>
      <c r="K193" s="300"/>
    </row>
    <row r="194" s="1" customFormat="1" ht="15" customHeight="1">
      <c r="B194" s="277"/>
      <c r="C194" s="313" t="s">
        <v>856</v>
      </c>
      <c r="D194" s="252"/>
      <c r="E194" s="252"/>
      <c r="F194" s="275" t="s">
        <v>764</v>
      </c>
      <c r="G194" s="252"/>
      <c r="H194" s="252" t="s">
        <v>857</v>
      </c>
      <c r="I194" s="252" t="s">
        <v>793</v>
      </c>
      <c r="J194" s="252"/>
      <c r="K194" s="300"/>
    </row>
    <row r="195" s="1" customFormat="1" ht="15" customHeight="1">
      <c r="B195" s="306"/>
      <c r="C195" s="321"/>
      <c r="D195" s="286"/>
      <c r="E195" s="286"/>
      <c r="F195" s="286"/>
      <c r="G195" s="286"/>
      <c r="H195" s="286"/>
      <c r="I195" s="286"/>
      <c r="J195" s="286"/>
      <c r="K195" s="307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88"/>
      <c r="C197" s="298"/>
      <c r="D197" s="298"/>
      <c r="E197" s="298"/>
      <c r="F197" s="308"/>
      <c r="G197" s="298"/>
      <c r="H197" s="298"/>
      <c r="I197" s="298"/>
      <c r="J197" s="298"/>
      <c r="K197" s="288"/>
    </row>
    <row r="198" s="1" customFormat="1" ht="18.75" customHeight="1">
      <c r="B198" s="260"/>
      <c r="C198" s="260"/>
      <c r="D198" s="260"/>
      <c r="E198" s="260"/>
      <c r="F198" s="260"/>
      <c r="G198" s="260"/>
      <c r="H198" s="260"/>
      <c r="I198" s="260"/>
      <c r="J198" s="260"/>
      <c r="K198" s="260"/>
    </row>
    <row r="199" s="1" customFormat="1" ht="13.5">
      <c r="B199" s="239"/>
      <c r="C199" s="240"/>
      <c r="D199" s="240"/>
      <c r="E199" s="240"/>
      <c r="F199" s="240"/>
      <c r="G199" s="240"/>
      <c r="H199" s="240"/>
      <c r="I199" s="240"/>
      <c r="J199" s="240"/>
      <c r="K199" s="241"/>
    </row>
    <row r="200" s="1" customFormat="1" ht="21">
      <c r="B200" s="242"/>
      <c r="C200" s="243" t="s">
        <v>858</v>
      </c>
      <c r="D200" s="243"/>
      <c r="E200" s="243"/>
      <c r="F200" s="243"/>
      <c r="G200" s="243"/>
      <c r="H200" s="243"/>
      <c r="I200" s="243"/>
      <c r="J200" s="243"/>
      <c r="K200" s="244"/>
    </row>
    <row r="201" s="1" customFormat="1" ht="25.5" customHeight="1">
      <c r="B201" s="242"/>
      <c r="C201" s="322" t="s">
        <v>859</v>
      </c>
      <c r="D201" s="322"/>
      <c r="E201" s="322"/>
      <c r="F201" s="322" t="s">
        <v>860</v>
      </c>
      <c r="G201" s="323"/>
      <c r="H201" s="322" t="s">
        <v>861</v>
      </c>
      <c r="I201" s="322"/>
      <c r="J201" s="322"/>
      <c r="K201" s="244"/>
    </row>
    <row r="202" s="1" customFormat="1" ht="5.25" customHeight="1">
      <c r="B202" s="277"/>
      <c r="C202" s="272"/>
      <c r="D202" s="272"/>
      <c r="E202" s="272"/>
      <c r="F202" s="272"/>
      <c r="G202" s="298"/>
      <c r="H202" s="272"/>
      <c r="I202" s="272"/>
      <c r="J202" s="272"/>
      <c r="K202" s="300"/>
    </row>
    <row r="203" s="1" customFormat="1" ht="15" customHeight="1">
      <c r="B203" s="277"/>
      <c r="C203" s="252" t="s">
        <v>851</v>
      </c>
      <c r="D203" s="252"/>
      <c r="E203" s="252"/>
      <c r="F203" s="275" t="s">
        <v>43</v>
      </c>
      <c r="G203" s="252"/>
      <c r="H203" s="252" t="s">
        <v>862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44</v>
      </c>
      <c r="G204" s="252"/>
      <c r="H204" s="252" t="s">
        <v>863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47</v>
      </c>
      <c r="G205" s="252"/>
      <c r="H205" s="252" t="s">
        <v>864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45</v>
      </c>
      <c r="G206" s="252"/>
      <c r="H206" s="252" t="s">
        <v>865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 t="s">
        <v>46</v>
      </c>
      <c r="G207" s="252"/>
      <c r="H207" s="252" t="s">
        <v>866</v>
      </c>
      <c r="I207" s="252"/>
      <c r="J207" s="252"/>
      <c r="K207" s="300"/>
    </row>
    <row r="208" s="1" customFormat="1" ht="15" customHeight="1">
      <c r="B208" s="277"/>
      <c r="C208" s="252"/>
      <c r="D208" s="252"/>
      <c r="E208" s="252"/>
      <c r="F208" s="275"/>
      <c r="G208" s="252"/>
      <c r="H208" s="252"/>
      <c r="I208" s="252"/>
      <c r="J208" s="252"/>
      <c r="K208" s="300"/>
    </row>
    <row r="209" s="1" customFormat="1" ht="15" customHeight="1">
      <c r="B209" s="277"/>
      <c r="C209" s="252" t="s">
        <v>805</v>
      </c>
      <c r="D209" s="252"/>
      <c r="E209" s="252"/>
      <c r="F209" s="275" t="s">
        <v>79</v>
      </c>
      <c r="G209" s="252"/>
      <c r="H209" s="252" t="s">
        <v>867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700</v>
      </c>
      <c r="G210" s="252"/>
      <c r="H210" s="252" t="s">
        <v>701</v>
      </c>
      <c r="I210" s="252"/>
      <c r="J210" s="252"/>
      <c r="K210" s="300"/>
    </row>
    <row r="211" s="1" customFormat="1" ht="15" customHeight="1">
      <c r="B211" s="277"/>
      <c r="C211" s="252"/>
      <c r="D211" s="252"/>
      <c r="E211" s="252"/>
      <c r="F211" s="275" t="s">
        <v>698</v>
      </c>
      <c r="G211" s="252"/>
      <c r="H211" s="252" t="s">
        <v>868</v>
      </c>
      <c r="I211" s="252"/>
      <c r="J211" s="252"/>
      <c r="K211" s="300"/>
    </row>
    <row r="212" s="1" customFormat="1" ht="15" customHeight="1">
      <c r="B212" s="324"/>
      <c r="C212" s="252"/>
      <c r="D212" s="252"/>
      <c r="E212" s="252"/>
      <c r="F212" s="275" t="s">
        <v>702</v>
      </c>
      <c r="G212" s="313"/>
      <c r="H212" s="304" t="s">
        <v>703</v>
      </c>
      <c r="I212" s="304"/>
      <c r="J212" s="304"/>
      <c r="K212" s="325"/>
    </row>
    <row r="213" s="1" customFormat="1" ht="15" customHeight="1">
      <c r="B213" s="324"/>
      <c r="C213" s="252"/>
      <c r="D213" s="252"/>
      <c r="E213" s="252"/>
      <c r="F213" s="275" t="s">
        <v>704</v>
      </c>
      <c r="G213" s="313"/>
      <c r="H213" s="304" t="s">
        <v>869</v>
      </c>
      <c r="I213" s="304"/>
      <c r="J213" s="304"/>
      <c r="K213" s="325"/>
    </row>
    <row r="214" s="1" customFormat="1" ht="15" customHeight="1">
      <c r="B214" s="324"/>
      <c r="C214" s="252"/>
      <c r="D214" s="252"/>
      <c r="E214" s="252"/>
      <c r="F214" s="275"/>
      <c r="G214" s="313"/>
      <c r="H214" s="304"/>
      <c r="I214" s="304"/>
      <c r="J214" s="304"/>
      <c r="K214" s="325"/>
    </row>
    <row r="215" s="1" customFormat="1" ht="15" customHeight="1">
      <c r="B215" s="324"/>
      <c r="C215" s="252" t="s">
        <v>829</v>
      </c>
      <c r="D215" s="252"/>
      <c r="E215" s="252"/>
      <c r="F215" s="275">
        <v>1</v>
      </c>
      <c r="G215" s="313"/>
      <c r="H215" s="304" t="s">
        <v>870</v>
      </c>
      <c r="I215" s="304"/>
      <c r="J215" s="304"/>
      <c r="K215" s="325"/>
    </row>
    <row r="216" s="1" customFormat="1" ht="15" customHeight="1">
      <c r="B216" s="324"/>
      <c r="C216" s="252"/>
      <c r="D216" s="252"/>
      <c r="E216" s="252"/>
      <c r="F216" s="275">
        <v>2</v>
      </c>
      <c r="G216" s="313"/>
      <c r="H216" s="304" t="s">
        <v>871</v>
      </c>
      <c r="I216" s="304"/>
      <c r="J216" s="304"/>
      <c r="K216" s="325"/>
    </row>
    <row r="217" s="1" customFormat="1" ht="15" customHeight="1">
      <c r="B217" s="324"/>
      <c r="C217" s="252"/>
      <c r="D217" s="252"/>
      <c r="E217" s="252"/>
      <c r="F217" s="275">
        <v>3</v>
      </c>
      <c r="G217" s="313"/>
      <c r="H217" s="304" t="s">
        <v>872</v>
      </c>
      <c r="I217" s="304"/>
      <c r="J217" s="304"/>
      <c r="K217" s="325"/>
    </row>
    <row r="218" s="1" customFormat="1" ht="15" customHeight="1">
      <c r="B218" s="324"/>
      <c r="C218" s="252"/>
      <c r="D218" s="252"/>
      <c r="E218" s="252"/>
      <c r="F218" s="275">
        <v>4</v>
      </c>
      <c r="G218" s="313"/>
      <c r="H218" s="304" t="s">
        <v>873</v>
      </c>
      <c r="I218" s="304"/>
      <c r="J218" s="304"/>
      <c r="K218" s="325"/>
    </row>
    <row r="219" s="1" customFormat="1" ht="12.75" customHeight="1">
      <c r="B219" s="326"/>
      <c r="C219" s="327"/>
      <c r="D219" s="327"/>
      <c r="E219" s="327"/>
      <c r="F219" s="327"/>
      <c r="G219" s="327"/>
      <c r="H219" s="327"/>
      <c r="I219" s="327"/>
      <c r="J219" s="327"/>
      <c r="K219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Kulička</dc:creator>
  <cp:lastModifiedBy>Jaroslav Kulička</cp:lastModifiedBy>
  <dcterms:created xsi:type="dcterms:W3CDTF">2025-09-19T08:12:52Z</dcterms:created>
  <dcterms:modified xsi:type="dcterms:W3CDTF">2025-09-19T08:12:55Z</dcterms:modified>
</cp:coreProperties>
</file>